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ssistance marker" sheetId="2" r:id="rId1"/>
    <sheet name="Resilience marker" sheetId="3" r:id="rId2"/>
    <sheet name="Participation marker" sheetId="4" r:id="rId3"/>
    <sheet name="Applied learning marker" sheetId="6" r:id="rId4"/>
    <sheet name="Fields" sheetId="8" r:id="rId5"/>
  </sheets>
  <calcPr calcId="152511"/>
</workbook>
</file>

<file path=xl/calcChain.xml><?xml version="1.0" encoding="utf-8"?>
<calcChain xmlns="http://schemas.openxmlformats.org/spreadsheetml/2006/main">
  <c r="D11" i="6" l="1"/>
  <c r="D10" i="6"/>
  <c r="D9" i="6"/>
  <c r="D8" i="6"/>
  <c r="D7" i="6"/>
  <c r="D6" i="6"/>
  <c r="D17" i="3"/>
  <c r="D16" i="3"/>
  <c r="D15" i="3"/>
  <c r="D14" i="3"/>
  <c r="D13" i="3"/>
  <c r="D12" i="3"/>
  <c r="D11" i="3"/>
  <c r="D10" i="3"/>
  <c r="D9" i="3"/>
  <c r="D8" i="3"/>
  <c r="D7" i="3"/>
  <c r="C19" i="3" s="1"/>
  <c r="C20" i="3" s="1"/>
  <c r="D6" i="3"/>
  <c r="C38" i="2"/>
  <c r="C37" i="2"/>
  <c r="D35" i="2"/>
  <c r="D34" i="2"/>
  <c r="D33" i="2"/>
  <c r="D32" i="2"/>
  <c r="D31" i="2"/>
  <c r="D30" i="2"/>
  <c r="D29" i="2"/>
  <c r="D28" i="2"/>
  <c r="D26" i="2"/>
  <c r="D25" i="2"/>
  <c r="D24" i="2"/>
  <c r="D23" i="2"/>
  <c r="D22" i="2"/>
  <c r="D21" i="2"/>
  <c r="D19" i="2"/>
  <c r="D18" i="2"/>
  <c r="D17" i="2"/>
  <c r="D16" i="2"/>
  <c r="D15" i="2"/>
  <c r="D14" i="2"/>
  <c r="D12" i="2"/>
  <c r="D11" i="2"/>
  <c r="D10" i="2"/>
  <c r="D8" i="2"/>
  <c r="D7" i="2"/>
  <c r="C20" i="4"/>
  <c r="C19" i="4"/>
  <c r="D17" i="4"/>
  <c r="D16" i="4"/>
  <c r="D15" i="4"/>
  <c r="D14" i="4"/>
  <c r="D13" i="4"/>
  <c r="D12" i="4"/>
  <c r="D11" i="4"/>
  <c r="D10" i="4"/>
  <c r="D9" i="4"/>
  <c r="D8" i="4"/>
  <c r="D7" i="4"/>
  <c r="D6" i="4"/>
  <c r="C13" i="6" l="1"/>
  <c r="C14" i="6" s="1"/>
</calcChain>
</file>

<file path=xl/sharedStrings.xml><?xml version="1.0" encoding="utf-8"?>
<sst xmlns="http://schemas.openxmlformats.org/spreadsheetml/2006/main" count="166" uniqueCount="76">
  <si>
    <t xml:space="preserve"># </t>
  </si>
  <si>
    <t>Criteria</t>
  </si>
  <si>
    <t>level of achievement</t>
  </si>
  <si>
    <t>Score</t>
  </si>
  <si>
    <t>Is the host community considerations in assessment and planning</t>
  </si>
  <si>
    <t>All data collected is dissaggregated (gender, age, other dimensions of diversity)</t>
  </si>
  <si>
    <t>Assistance Marker</t>
  </si>
  <si>
    <t>Resilience Marker</t>
  </si>
  <si>
    <t>Participation Marker</t>
  </si>
  <si>
    <t>Applied learning Marker</t>
  </si>
  <si>
    <t xml:space="preserve">Questions in local language </t>
  </si>
  <si>
    <t>Questions are asked in laypersons terms (no technical jargon)</t>
  </si>
  <si>
    <t>Questions are formulated (written and asked) in an objective way</t>
  </si>
  <si>
    <t>PDM methodology is:  inclusive/representative and people randomly selected from targeted population groups</t>
  </si>
  <si>
    <t>Needs assessment methodology is: inclusive/representative and people randomly selected from targeted population groups</t>
  </si>
  <si>
    <t>Context Analysis</t>
  </si>
  <si>
    <t>Needs assessment</t>
  </si>
  <si>
    <t>Post distribution monitoring</t>
  </si>
  <si>
    <t>Outcomes</t>
  </si>
  <si>
    <t xml:space="preserve">Evidence that the existing power relations have been identified and are understood </t>
  </si>
  <si>
    <t xml:space="preserve">Diversity of groups: ethnic minorities, religious minorities, political minorities, people of lower casts, people living with disabilities, etc.  
Gender: single headed households, widows, pregnant or lactating women, etc.
Age: elderly, orphans, children headed household, etc.
HLP: landless workers, bonded workers, squatters, etc.
</t>
  </si>
  <si>
    <t>Evidence of identifying the most vulnerable and marginalized persons or groups in the affected community.</t>
  </si>
  <si>
    <t xml:space="preserve">Mapping of existing influencial CBOs,civil society organizations, etc. </t>
  </si>
  <si>
    <t>Evidence that social factors affecting the affected persons and community are identified and understood</t>
  </si>
  <si>
    <t xml:space="preserve">Evidence that cultural norms, practices and traditions of the affected persons and community are identified and understood </t>
  </si>
  <si>
    <t>The needs clearly are identified and prioritized according to the findings from the contextual analysis and the needs assessments</t>
  </si>
  <si>
    <t>The intervention is based on the findings of the context analysis</t>
  </si>
  <si>
    <t xml:space="preserve">The intervention is based on the findings of the needs assessment </t>
  </si>
  <si>
    <t>The choice of the different ways of providing assistance (in-kind, cash, advocacy, capacity-building, etc.) was based on the findings of the context analysis and assessments</t>
  </si>
  <si>
    <t>The project activities are culturally sensitive, self-reflective and are based on adequate local information</t>
  </si>
  <si>
    <t>Services provided are not stand-alone, but feed into and strengthen other existing systems in the community e.g. social structures, family groups, leadership structures, etc.</t>
  </si>
  <si>
    <t>The programme is designed in a way which mitigates, addresses and ultimately tackles the power imbalances driving exclusion and inequality</t>
  </si>
  <si>
    <t>Are equal numbers of men and women included in the project?</t>
  </si>
  <si>
    <t>Are there equal numbers of men and wormen on committees?</t>
  </si>
  <si>
    <t>Is there equal representation of different groups of people (ethnic minorities, religious minorities, lower casts, etc.) on committees</t>
  </si>
  <si>
    <t>What level of participation were affected people and communities involved in identifying the project needs?</t>
  </si>
  <si>
    <t>What level of participation were affected people and communities involved in planning the project?</t>
  </si>
  <si>
    <t>What level of participation were affected people and communities involved in implementing the project?</t>
  </si>
  <si>
    <t>What level of participation were affected people and communities involved in monitoring the project?</t>
  </si>
  <si>
    <t>Human capacity resources (e.g. the affected persons or community's existing knowledge and skills)  are built into the project (tangible evidence)?</t>
  </si>
  <si>
    <t>Social resources (e.g. social structures, family groups, leadership structures) are built into the project (tangible evidence)?</t>
  </si>
  <si>
    <t>Physical or environmental resources (e.g. buildings, land) are built into the project (tangible evidence)?</t>
  </si>
  <si>
    <t>Existing coping strategies were identified and the project builds on these coping mechanisms (tangible evidence)?</t>
  </si>
  <si>
    <t>Capacity building that was undertaken for members of the affected community (tangible evidence)?</t>
  </si>
  <si>
    <t xml:space="preserve">CBOs/civil society organizations/churches are integrated into the project design/implementation (tangible evidence)? </t>
  </si>
  <si>
    <t>What level of participation were affected people and communities involved in determining the most appropriate complaint mechanism</t>
  </si>
  <si>
    <t>Is the complaint mechanism accessible to all affected persons and communities?</t>
  </si>
  <si>
    <t>How effective (in days) are complaints dealt with?</t>
  </si>
  <si>
    <t>Are affected persons and communities satisfied with the response to their complaints (beneficiary survey)?</t>
  </si>
  <si>
    <t>Were the project objectives clearly and targetting criteria explained to all of the affected persons and communities</t>
  </si>
  <si>
    <t>Aspects of your project have been developed in response to needs expressed by community members (tangible evidence)?</t>
  </si>
  <si>
    <t>There is ongoing evaluation of projects and lessons learnt are recorded (tangible evidence)?</t>
  </si>
  <si>
    <t>Project teams have the opportunity to reflect on the challenges and lessons learnt from the project during the course of the project (learning workshops)?</t>
  </si>
  <si>
    <t xml:space="preserve">Lessons learnt are incorporated into ongoing and new activities (actions points from learning workshops)? </t>
  </si>
  <si>
    <t>Were the learnings shared with the affected persons and communities?</t>
  </si>
  <si>
    <t xml:space="preserve">Were the learnings shared with the other ACT members? </t>
  </si>
  <si>
    <t>CHS indicator perfomance gauge</t>
  </si>
  <si>
    <t>Overall performance - numeric value</t>
  </si>
  <si>
    <t>Overall performance - percentage</t>
  </si>
  <si>
    <t>Outreach</t>
  </si>
  <si>
    <t>Consult</t>
  </si>
  <si>
    <t>Involve</t>
  </si>
  <si>
    <t>Collaborate</t>
  </si>
  <si>
    <t>Shared leadership</t>
  </si>
  <si>
    <t xml:space="preserve">no </t>
  </si>
  <si>
    <t>somewhat</t>
  </si>
  <si>
    <t>yes</t>
  </si>
  <si>
    <t xml:space="preserve">Questions are in local language </t>
  </si>
  <si>
    <t>no</t>
  </si>
  <si>
    <t>dissaggretated data for differentiated needs - i.e. all data collected is disaggregated by gender, age and vulnerabilities.</t>
  </si>
  <si>
    <t>Comments</t>
  </si>
  <si>
    <t>1 day</t>
  </si>
  <si>
    <t>2 days</t>
  </si>
  <si>
    <t>3 days</t>
  </si>
  <si>
    <t>4 days</t>
  </si>
  <si>
    <t>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</si>
</sst>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5" borderId="1" xfId="0" applyFill="1" applyBorder="1" applyAlignment="1">
      <alignment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5" fillId="0" borderId="0" xfId="0" applyFont="1" applyAlignment="1">
      <alignment horizontal="left" vertical="center" indent="5"/>
    </xf>
    <xf numFmtId="0" fontId="1" fillId="4" borderId="7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6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9" fontId="0" fillId="7" borderId="7" xfId="0" applyNumberForma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1" fillId="4" borderId="16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20" zoomScaleNormal="120" workbookViewId="0">
      <selection activeCell="I8" sqref="I8"/>
    </sheetView>
  </sheetViews>
  <sheetFormatPr defaultRowHeight="15" x14ac:dyDescent="0.25"/>
  <cols>
    <col min="1" max="1" width="5.28515625" style="1" customWidth="1"/>
    <col min="2" max="2" width="55.140625" style="1" customWidth="1"/>
    <col min="3" max="3" width="20.5703125" style="1" customWidth="1"/>
    <col min="4" max="4" width="9.7109375" style="1" customWidth="1"/>
    <col min="5" max="5" width="14.5703125" style="1" customWidth="1"/>
    <col min="6" max="16384" width="9.140625" style="1"/>
  </cols>
  <sheetData>
    <row r="1" spans="1:7" x14ac:dyDescent="0.25">
      <c r="A1" s="45" t="s">
        <v>56</v>
      </c>
      <c r="B1" s="46"/>
      <c r="C1" s="46"/>
      <c r="D1" s="46"/>
      <c r="E1" s="47"/>
    </row>
    <row r="2" spans="1:7" ht="15.75" thickBot="1" x14ac:dyDescent="0.3">
      <c r="A2" s="48"/>
      <c r="B2" s="49"/>
      <c r="C2" s="49"/>
      <c r="D2" s="49"/>
      <c r="E2" s="50"/>
    </row>
    <row r="3" spans="1:7" x14ac:dyDescent="0.25">
      <c r="A3" s="51" t="s">
        <v>6</v>
      </c>
      <c r="B3" s="52"/>
      <c r="C3" s="52"/>
      <c r="D3" s="52"/>
      <c r="E3" s="47"/>
    </row>
    <row r="4" spans="1:7" ht="15.75" thickBot="1" x14ac:dyDescent="0.3">
      <c r="A4" s="53"/>
      <c r="B4" s="54"/>
      <c r="C4" s="54"/>
      <c r="D4" s="54"/>
      <c r="E4" s="50"/>
    </row>
    <row r="5" spans="1:7" ht="38.25" thickBot="1" x14ac:dyDescent="0.35">
      <c r="A5" s="6" t="s">
        <v>0</v>
      </c>
      <c r="B5" s="7" t="s">
        <v>1</v>
      </c>
      <c r="C5" s="7" t="s">
        <v>2</v>
      </c>
      <c r="D5" s="8" t="s">
        <v>3</v>
      </c>
      <c r="E5" s="8" t="s">
        <v>70</v>
      </c>
    </row>
    <row r="6" spans="1:7" ht="15.75" thickBot="1" x14ac:dyDescent="0.3">
      <c r="A6" s="42" t="s">
        <v>15</v>
      </c>
      <c r="B6" s="55"/>
      <c r="C6" s="55"/>
      <c r="D6" s="55"/>
      <c r="E6" s="44"/>
    </row>
    <row r="7" spans="1:7" ht="30" x14ac:dyDescent="0.25">
      <c r="A7" s="17">
        <v>1</v>
      </c>
      <c r="B7" s="13" t="s">
        <v>19</v>
      </c>
      <c r="C7" s="9" t="s">
        <v>65</v>
      </c>
      <c r="D7" s="9">
        <f>CHOOSE(MATCH(C7,{"no";"somewhat";"yes"},0),0,2,3)</f>
        <v>2</v>
      </c>
      <c r="E7" s="29"/>
    </row>
    <row r="8" spans="1:7" ht="31.5" customHeight="1" x14ac:dyDescent="0.25">
      <c r="A8" s="18">
        <v>2</v>
      </c>
      <c r="B8" s="14" t="s">
        <v>21</v>
      </c>
      <c r="C8" s="2" t="s">
        <v>65</v>
      </c>
      <c r="D8" s="2">
        <f>CHOOSE(MATCH(C8,{"no";"somewhat";"yes"},0),0,2,3)</f>
        <v>2</v>
      </c>
      <c r="E8" s="30"/>
    </row>
    <row r="9" spans="1:7" ht="123.75" customHeight="1" x14ac:dyDescent="0.25">
      <c r="A9" s="18"/>
      <c r="B9" s="14" t="s">
        <v>20</v>
      </c>
      <c r="C9" s="5"/>
      <c r="D9" s="5"/>
      <c r="E9" s="30"/>
    </row>
    <row r="10" spans="1:7" ht="30" x14ac:dyDescent="0.25">
      <c r="A10" s="18">
        <v>3</v>
      </c>
      <c r="B10" s="14" t="s">
        <v>22</v>
      </c>
      <c r="C10" s="2" t="s">
        <v>66</v>
      </c>
      <c r="D10" s="2">
        <f>CHOOSE(MATCH(C10,{"yes";"no"},0),2,0)</f>
        <v>2</v>
      </c>
      <c r="E10" s="30"/>
      <c r="G10" s="3"/>
    </row>
    <row r="11" spans="1:7" ht="30" x14ac:dyDescent="0.25">
      <c r="A11" s="18">
        <v>4</v>
      </c>
      <c r="B11" s="14" t="s">
        <v>23</v>
      </c>
      <c r="C11" s="2" t="s">
        <v>65</v>
      </c>
      <c r="D11" s="2">
        <f>CHOOSE(MATCH(C11,{"no";"somewhat";"yes"},0),0,2,3)</f>
        <v>2</v>
      </c>
      <c r="E11" s="30"/>
    </row>
    <row r="12" spans="1:7" ht="33" customHeight="1" thickBot="1" x14ac:dyDescent="0.3">
      <c r="A12" s="19">
        <v>5</v>
      </c>
      <c r="B12" s="16" t="s">
        <v>24</v>
      </c>
      <c r="C12" s="10" t="s">
        <v>65</v>
      </c>
      <c r="D12" s="10">
        <f>CHOOSE(MATCH(C12,{"no";"somewhat";"yes"},0),0,2,3)</f>
        <v>2</v>
      </c>
      <c r="E12" s="31"/>
    </row>
    <row r="13" spans="1:7" ht="15.75" thickBot="1" x14ac:dyDescent="0.3">
      <c r="A13" s="42" t="s">
        <v>16</v>
      </c>
      <c r="B13" s="55"/>
      <c r="C13" s="55"/>
      <c r="D13" s="55"/>
      <c r="E13" s="44"/>
    </row>
    <row r="14" spans="1:7" ht="45" x14ac:dyDescent="0.25">
      <c r="A14" s="35">
        <v>6</v>
      </c>
      <c r="B14" s="4" t="s">
        <v>14</v>
      </c>
      <c r="C14" s="4" t="s">
        <v>66</v>
      </c>
      <c r="D14" s="4">
        <f>CHOOSE(MATCH(C14,{"yes";"no"},0),2,0)</f>
        <v>2</v>
      </c>
      <c r="E14" s="4"/>
    </row>
    <row r="15" spans="1:7" ht="30" x14ac:dyDescent="0.25">
      <c r="A15" s="27">
        <v>7</v>
      </c>
      <c r="B15" s="2" t="s">
        <v>4</v>
      </c>
      <c r="C15" s="2" t="s">
        <v>66</v>
      </c>
      <c r="D15" s="2">
        <f>CHOOSE(MATCH(C15,{"yes";"no"},0),2,0)</f>
        <v>2</v>
      </c>
      <c r="E15" s="2"/>
    </row>
    <row r="16" spans="1:7" x14ac:dyDescent="0.25">
      <c r="A16" s="27">
        <v>8</v>
      </c>
      <c r="B16" s="2" t="s">
        <v>67</v>
      </c>
      <c r="C16" s="2" t="s">
        <v>66</v>
      </c>
      <c r="D16" s="2">
        <f>CHOOSE(MATCH(C16,{"yes";"no"},0),2,0)</f>
        <v>2</v>
      </c>
      <c r="E16" s="2"/>
    </row>
    <row r="17" spans="1:5" ht="30" x14ac:dyDescent="0.25">
      <c r="A17" s="27">
        <v>9</v>
      </c>
      <c r="B17" s="2" t="s">
        <v>11</v>
      </c>
      <c r="C17" s="2" t="s">
        <v>68</v>
      </c>
      <c r="D17" s="2">
        <f>CHOOSE(MATCH(C17,{"yes";"no"},0),2,0)</f>
        <v>0</v>
      </c>
      <c r="E17" s="2"/>
    </row>
    <row r="18" spans="1:5" ht="30" x14ac:dyDescent="0.25">
      <c r="A18" s="27">
        <v>10</v>
      </c>
      <c r="B18" s="2" t="s">
        <v>12</v>
      </c>
      <c r="C18" s="2" t="s">
        <v>68</v>
      </c>
      <c r="D18" s="2">
        <f>CHOOSE(MATCH(C18,{"yes";"no"},0),2,0)</f>
        <v>0</v>
      </c>
      <c r="E18" s="2"/>
    </row>
    <row r="19" spans="1:5" ht="30.75" thickBot="1" x14ac:dyDescent="0.3">
      <c r="A19" s="36">
        <v>11</v>
      </c>
      <c r="B19" s="37" t="s">
        <v>5</v>
      </c>
      <c r="C19" s="37" t="s">
        <v>66</v>
      </c>
      <c r="D19" s="37">
        <f>CHOOSE(MATCH(C19,{"yes";"no"},0),2,0)</f>
        <v>2</v>
      </c>
      <c r="E19" s="37"/>
    </row>
    <row r="20" spans="1:5" ht="15.75" thickBot="1" x14ac:dyDescent="0.3">
      <c r="A20" s="42" t="s">
        <v>17</v>
      </c>
      <c r="B20" s="55"/>
      <c r="C20" s="55"/>
      <c r="D20" s="55"/>
      <c r="E20" s="44"/>
    </row>
    <row r="21" spans="1:5" ht="30" x14ac:dyDescent="0.25">
      <c r="A21" s="17">
        <v>12</v>
      </c>
      <c r="B21" s="13" t="s">
        <v>13</v>
      </c>
      <c r="C21" s="9" t="s">
        <v>66</v>
      </c>
      <c r="D21" s="9">
        <f>CHOOSE(MATCH(C21,{"yes";"no"},0),2,0)</f>
        <v>2</v>
      </c>
      <c r="E21" s="29"/>
    </row>
    <row r="22" spans="1:5" ht="30" x14ac:dyDescent="0.25">
      <c r="A22" s="18">
        <v>13</v>
      </c>
      <c r="B22" s="14" t="s">
        <v>4</v>
      </c>
      <c r="C22" s="2" t="s">
        <v>66</v>
      </c>
      <c r="D22" s="2">
        <f>CHOOSE(MATCH(C22,{"yes";"no"},0),2,0)</f>
        <v>2</v>
      </c>
      <c r="E22" s="30"/>
    </row>
    <row r="23" spans="1:5" x14ac:dyDescent="0.25">
      <c r="A23" s="18">
        <v>14</v>
      </c>
      <c r="B23" s="14" t="s">
        <v>10</v>
      </c>
      <c r="C23" s="2" t="s">
        <v>68</v>
      </c>
      <c r="D23" s="2">
        <f>CHOOSE(MATCH(C23,{"yes";"no"},0),2,0)</f>
        <v>0</v>
      </c>
      <c r="E23" s="30"/>
    </row>
    <row r="24" spans="1:5" ht="30" x14ac:dyDescent="0.25">
      <c r="A24" s="18">
        <v>15</v>
      </c>
      <c r="B24" s="14" t="s">
        <v>11</v>
      </c>
      <c r="C24" s="2" t="s">
        <v>68</v>
      </c>
      <c r="D24" s="2">
        <f>CHOOSE(MATCH(C24,{"yes";"no"},0),2,0)</f>
        <v>0</v>
      </c>
      <c r="E24" s="30"/>
    </row>
    <row r="25" spans="1:5" ht="30" x14ac:dyDescent="0.25">
      <c r="A25" s="18">
        <v>16</v>
      </c>
      <c r="B25" s="14" t="s">
        <v>12</v>
      </c>
      <c r="C25" s="2" t="s">
        <v>68</v>
      </c>
      <c r="D25" s="2">
        <f>CHOOSE(MATCH(C25,{"yes";"no"},0),2,0)</f>
        <v>0</v>
      </c>
      <c r="E25" s="30"/>
    </row>
    <row r="26" spans="1:5" ht="30.75" thickBot="1" x14ac:dyDescent="0.3">
      <c r="A26" s="19">
        <v>17</v>
      </c>
      <c r="B26" s="16" t="s">
        <v>5</v>
      </c>
      <c r="C26" s="10" t="s">
        <v>66</v>
      </c>
      <c r="D26" s="10">
        <f>CHOOSE(MATCH(C26,{"yes";"no"},0),2,0)</f>
        <v>2</v>
      </c>
      <c r="E26" s="31"/>
    </row>
    <row r="27" spans="1:5" ht="15.75" thickBot="1" x14ac:dyDescent="0.3">
      <c r="A27" s="42" t="s">
        <v>18</v>
      </c>
      <c r="B27" s="43"/>
      <c r="C27" s="43"/>
      <c r="D27" s="43"/>
      <c r="E27" s="44"/>
    </row>
    <row r="28" spans="1:5" ht="45" x14ac:dyDescent="0.25">
      <c r="A28" s="17">
        <v>18</v>
      </c>
      <c r="B28" s="13" t="s">
        <v>69</v>
      </c>
      <c r="C28" s="9" t="s">
        <v>66</v>
      </c>
      <c r="D28" s="9">
        <f>CHOOSE(MATCH(C28,{"yes";"no"},0),2,0)</f>
        <v>2</v>
      </c>
      <c r="E28" s="29"/>
    </row>
    <row r="29" spans="1:5" ht="45" x14ac:dyDescent="0.25">
      <c r="A29" s="18">
        <v>19</v>
      </c>
      <c r="B29" s="38" t="s">
        <v>25</v>
      </c>
      <c r="C29" s="2" t="s">
        <v>66</v>
      </c>
      <c r="D29" s="2">
        <f>CHOOSE(MATCH(C29,{"yes";"no"},0),2,0)</f>
        <v>2</v>
      </c>
      <c r="E29" s="30"/>
    </row>
    <row r="30" spans="1:5" ht="30" x14ac:dyDescent="0.25">
      <c r="A30" s="18">
        <v>20</v>
      </c>
      <c r="B30" s="14" t="s">
        <v>27</v>
      </c>
      <c r="C30" s="2" t="s">
        <v>65</v>
      </c>
      <c r="D30" s="2">
        <f>CHOOSE(MATCH(C30,{"no";"somewhat";"yes"},0),0,2,3)</f>
        <v>2</v>
      </c>
      <c r="E30" s="30"/>
    </row>
    <row r="31" spans="1:5" ht="30" x14ac:dyDescent="0.25">
      <c r="A31" s="18">
        <v>21</v>
      </c>
      <c r="B31" s="14" t="s">
        <v>26</v>
      </c>
      <c r="C31" s="2" t="s">
        <v>65</v>
      </c>
      <c r="D31" s="2">
        <f>CHOOSE(MATCH(C31,{"no";"somewhat";"yes"},0),0,2,3)</f>
        <v>2</v>
      </c>
      <c r="E31" s="30"/>
    </row>
    <row r="32" spans="1:5" ht="45" x14ac:dyDescent="0.25">
      <c r="A32" s="18">
        <v>22</v>
      </c>
      <c r="B32" s="38" t="s">
        <v>28</v>
      </c>
      <c r="C32" s="2" t="s">
        <v>65</v>
      </c>
      <c r="D32" s="2">
        <f>CHOOSE(MATCH(C32,{"no";"somewhat";"yes"},0),0,2,3)</f>
        <v>2</v>
      </c>
      <c r="E32" s="30"/>
    </row>
    <row r="33" spans="1:5" ht="30" x14ac:dyDescent="0.25">
      <c r="A33" s="18">
        <v>23</v>
      </c>
      <c r="B33" s="14" t="s">
        <v>29</v>
      </c>
      <c r="C33" s="2" t="s">
        <v>65</v>
      </c>
      <c r="D33" s="2">
        <f>CHOOSE(MATCH(C33,{"no";"somewhat";"yes"},0),0,2,3)</f>
        <v>2</v>
      </c>
      <c r="E33" s="30"/>
    </row>
    <row r="34" spans="1:5" ht="45" x14ac:dyDescent="0.25">
      <c r="A34" s="18">
        <v>24</v>
      </c>
      <c r="B34" s="39" t="s">
        <v>30</v>
      </c>
      <c r="C34" s="2" t="s">
        <v>65</v>
      </c>
      <c r="D34" s="2">
        <f>CHOOSE(MATCH(C34,{"no";"somewhat";"yes"},0),0,2,3)</f>
        <v>2</v>
      </c>
      <c r="E34" s="30"/>
    </row>
    <row r="35" spans="1:5" ht="45.75" thickBot="1" x14ac:dyDescent="0.3">
      <c r="A35" s="19">
        <v>25</v>
      </c>
      <c r="B35" s="40" t="s">
        <v>31</v>
      </c>
      <c r="C35" s="10" t="s">
        <v>68</v>
      </c>
      <c r="D35" s="10">
        <f>CHOOSE(MATCH(C35,{"yes";"no"},0),2,0)</f>
        <v>0</v>
      </c>
      <c r="E35" s="31"/>
    </row>
    <row r="36" spans="1:5" ht="15.75" thickBot="1" x14ac:dyDescent="0.3"/>
    <row r="37" spans="1:5" ht="15.75" thickBot="1" x14ac:dyDescent="0.3">
      <c r="B37" s="32" t="s">
        <v>57</v>
      </c>
      <c r="C37" s="32">
        <f>(D7+D8+D10+D11+D12+D14+D15+D16+D17+D18+D19+D21+D22+D23+D24+D25+D26+D28+D29+D30+D31+D32+D33+D34+D35)/55</f>
        <v>0.69090909090909092</v>
      </c>
    </row>
    <row r="38" spans="1:5" ht="15.75" thickBot="1" x14ac:dyDescent="0.3">
      <c r="B38" s="33" t="s">
        <v>58</v>
      </c>
      <c r="C38" s="34">
        <f>C37</f>
        <v>0.69090909090909092</v>
      </c>
    </row>
  </sheetData>
  <mergeCells count="6">
    <mergeCell ref="A27:E27"/>
    <mergeCell ref="A1:E2"/>
    <mergeCell ref="A3:E4"/>
    <mergeCell ref="A6:E6"/>
    <mergeCell ref="A13:E13"/>
    <mergeCell ref="A20:E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Fields!$D$5:$D$7</xm:f>
          </x14:formula1>
          <xm:sqref>C7:C8 C11:C12 C30:C34</xm:sqref>
        </x14:dataValidation>
        <x14:dataValidation type="list" allowBlank="1" showInputMessage="1" showErrorMessage="1">
          <x14:formula1>
            <xm:f>Fields!$E$5:$E$6</xm:f>
          </x14:formula1>
          <xm:sqref>C10 C14:C19 C21:C26 C28:C29 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3" zoomScale="120" zoomScaleNormal="120" workbookViewId="0">
      <selection activeCell="C7" sqref="C7"/>
    </sheetView>
  </sheetViews>
  <sheetFormatPr defaultRowHeight="15" x14ac:dyDescent="0.25"/>
  <cols>
    <col min="1" max="1" width="5.28515625" style="1" customWidth="1"/>
    <col min="2" max="2" width="55.140625" style="1" customWidth="1"/>
    <col min="3" max="3" width="20.5703125" style="1" customWidth="1"/>
    <col min="4" max="4" width="9.7109375" style="1" customWidth="1"/>
    <col min="5" max="5" width="18.42578125" style="1" customWidth="1"/>
    <col min="6" max="16384" width="9.140625" style="1"/>
  </cols>
  <sheetData>
    <row r="1" spans="1:5" x14ac:dyDescent="0.25">
      <c r="A1" s="45" t="s">
        <v>56</v>
      </c>
      <c r="B1" s="46"/>
      <c r="C1" s="46"/>
      <c r="D1" s="46"/>
      <c r="E1" s="47"/>
    </row>
    <row r="2" spans="1:5" ht="15.75" thickBot="1" x14ac:dyDescent="0.3">
      <c r="A2" s="48"/>
      <c r="B2" s="49"/>
      <c r="C2" s="49"/>
      <c r="D2" s="49"/>
      <c r="E2" s="50"/>
    </row>
    <row r="3" spans="1:5" x14ac:dyDescent="0.25">
      <c r="A3" s="56" t="s">
        <v>7</v>
      </c>
      <c r="B3" s="57"/>
      <c r="C3" s="57"/>
      <c r="D3" s="57"/>
      <c r="E3" s="47"/>
    </row>
    <row r="4" spans="1:5" ht="15.75" thickBot="1" x14ac:dyDescent="0.3">
      <c r="A4" s="58"/>
      <c r="B4" s="59"/>
      <c r="C4" s="59"/>
      <c r="D4" s="59"/>
      <c r="E4" s="50"/>
    </row>
    <row r="5" spans="1:5" ht="38.25" thickBot="1" x14ac:dyDescent="0.35">
      <c r="A5" s="41" t="s">
        <v>0</v>
      </c>
      <c r="B5" s="23" t="s">
        <v>1</v>
      </c>
      <c r="C5" s="7" t="s">
        <v>2</v>
      </c>
      <c r="D5" s="8" t="s">
        <v>3</v>
      </c>
      <c r="E5" s="8" t="s">
        <v>70</v>
      </c>
    </row>
    <row r="6" spans="1:5" ht="45" x14ac:dyDescent="0.25">
      <c r="A6" s="18">
        <v>1</v>
      </c>
      <c r="B6" s="13" t="s">
        <v>39</v>
      </c>
      <c r="C6" s="9" t="s">
        <v>65</v>
      </c>
      <c r="D6" s="9">
        <f>CHOOSE(MATCH(C6,{"no";"somewhat";"yes"},0),0,2,3)</f>
        <v>2</v>
      </c>
      <c r="E6" s="29"/>
    </row>
    <row r="7" spans="1:5" ht="45" x14ac:dyDescent="0.25">
      <c r="A7" s="18">
        <v>2</v>
      </c>
      <c r="B7" s="14" t="s">
        <v>40</v>
      </c>
      <c r="C7" s="2" t="s">
        <v>66</v>
      </c>
      <c r="D7" s="2">
        <f>CHOOSE(MATCH(C7,{"no";"somewhat";"yes"},0),0,2,3)</f>
        <v>3</v>
      </c>
      <c r="E7" s="30"/>
    </row>
    <row r="8" spans="1:5" ht="30" x14ac:dyDescent="0.25">
      <c r="A8" s="18">
        <v>3</v>
      </c>
      <c r="B8" s="14" t="s">
        <v>41</v>
      </c>
      <c r="C8" s="2" t="s">
        <v>66</v>
      </c>
      <c r="D8" s="2">
        <f>CHOOSE(MATCH(C8,{"no";"somewhat";"yes"},0),0,2,3)</f>
        <v>3</v>
      </c>
      <c r="E8" s="30"/>
    </row>
    <row r="9" spans="1:5" ht="30" x14ac:dyDescent="0.25">
      <c r="A9" s="18">
        <v>4</v>
      </c>
      <c r="B9" s="14" t="s">
        <v>42</v>
      </c>
      <c r="C9" s="2" t="s">
        <v>65</v>
      </c>
      <c r="D9" s="2">
        <f>CHOOSE(MATCH(C9,{"no";"somewhat";"yes"},0),0,2,3)</f>
        <v>2</v>
      </c>
      <c r="E9" s="30"/>
    </row>
    <row r="10" spans="1:5" ht="30" x14ac:dyDescent="0.25">
      <c r="A10" s="18">
        <v>5</v>
      </c>
      <c r="B10" s="14" t="s">
        <v>43</v>
      </c>
      <c r="C10" s="2" t="s">
        <v>65</v>
      </c>
      <c r="D10" s="2">
        <f>CHOOSE(MATCH(C10,{"no";"somewhat";"yes"},0),0,2,3)</f>
        <v>2</v>
      </c>
      <c r="E10" s="30"/>
    </row>
    <row r="11" spans="1:5" ht="45" x14ac:dyDescent="0.25">
      <c r="A11" s="18">
        <v>6</v>
      </c>
      <c r="B11" s="14" t="s">
        <v>44</v>
      </c>
      <c r="C11" s="2" t="s">
        <v>65</v>
      </c>
      <c r="D11" s="2">
        <f>CHOOSE(MATCH(C11,{"no";"somewhat";"yes"},0),0,2,3)</f>
        <v>2</v>
      </c>
      <c r="E11" s="30"/>
    </row>
    <row r="12" spans="1:5" ht="30" x14ac:dyDescent="0.25">
      <c r="A12" s="18">
        <v>7</v>
      </c>
      <c r="B12" s="14" t="s">
        <v>13</v>
      </c>
      <c r="C12" s="2" t="s">
        <v>66</v>
      </c>
      <c r="D12" s="2">
        <f>CHOOSE(MATCH(C12,{"no";"somewhat";"yes"},0),0,2,3)</f>
        <v>3</v>
      </c>
      <c r="E12" s="30"/>
    </row>
    <row r="13" spans="1:5" ht="30" x14ac:dyDescent="0.25">
      <c r="A13" s="18">
        <v>8</v>
      </c>
      <c r="B13" s="14" t="s">
        <v>4</v>
      </c>
      <c r="C13" s="2" t="s">
        <v>65</v>
      </c>
      <c r="D13" s="2">
        <f>CHOOSE(MATCH(C13,{"no";"somewhat";"yes"},0),0,2,3)</f>
        <v>2</v>
      </c>
      <c r="E13" s="30"/>
    </row>
    <row r="14" spans="1:5" x14ac:dyDescent="0.25">
      <c r="A14" s="18">
        <v>9</v>
      </c>
      <c r="B14" s="14" t="s">
        <v>67</v>
      </c>
      <c r="C14" s="2" t="s">
        <v>65</v>
      </c>
      <c r="D14" s="2">
        <f>CHOOSE(MATCH(C14,{"no";"somewhat";"yes"},0),0,2,3)</f>
        <v>2</v>
      </c>
      <c r="E14" s="30"/>
    </row>
    <row r="15" spans="1:5" ht="30" x14ac:dyDescent="0.25">
      <c r="A15" s="18">
        <v>10</v>
      </c>
      <c r="B15" s="14" t="s">
        <v>11</v>
      </c>
      <c r="C15" s="2" t="s">
        <v>65</v>
      </c>
      <c r="D15" s="2">
        <f>CHOOSE(MATCH(C15,{"no";"somewhat";"yes"},0),0,2,3)</f>
        <v>2</v>
      </c>
      <c r="E15" s="30"/>
    </row>
    <row r="16" spans="1:5" ht="30" x14ac:dyDescent="0.25">
      <c r="A16" s="18">
        <v>11</v>
      </c>
      <c r="B16" s="14" t="s">
        <v>12</v>
      </c>
      <c r="C16" s="2" t="s">
        <v>65</v>
      </c>
      <c r="D16" s="2">
        <f>CHOOSE(MATCH(C16,{"no";"somewhat";"yes"},0),0,2,3)</f>
        <v>2</v>
      </c>
      <c r="E16" s="30"/>
    </row>
    <row r="17" spans="1:5" ht="30.75" thickBot="1" x14ac:dyDescent="0.3">
      <c r="A17" s="19">
        <v>12</v>
      </c>
      <c r="B17" s="16" t="s">
        <v>5</v>
      </c>
      <c r="C17" s="10" t="s">
        <v>66</v>
      </c>
      <c r="D17" s="10">
        <f>CHOOSE(MATCH(C17,{"no";"somewhat";"yes"},0),0,2,3)</f>
        <v>3</v>
      </c>
      <c r="E17" s="31"/>
    </row>
    <row r="18" spans="1:5" ht="15.75" thickBot="1" x14ac:dyDescent="0.3"/>
    <row r="19" spans="1:5" ht="15.75" thickBot="1" x14ac:dyDescent="0.3">
      <c r="B19" s="32" t="s">
        <v>57</v>
      </c>
      <c r="C19" s="32">
        <f>SUM(D6:D17)/36</f>
        <v>0.77777777777777779</v>
      </c>
    </row>
    <row r="20" spans="1:5" ht="15.75" thickBot="1" x14ac:dyDescent="0.3">
      <c r="B20" s="33" t="s">
        <v>58</v>
      </c>
      <c r="C20" s="34">
        <f>C19</f>
        <v>0.77777777777777779</v>
      </c>
    </row>
  </sheetData>
  <mergeCells count="2">
    <mergeCell ref="A1:E2"/>
    <mergeCell ref="A3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Fields!$D$5:$D$7</xm:f>
          </x14:formula1>
          <xm:sqref>C6:C17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3" zoomScale="120" zoomScaleNormal="120" workbookViewId="0">
      <selection activeCell="C24" sqref="C24"/>
    </sheetView>
  </sheetViews>
  <sheetFormatPr defaultRowHeight="15" x14ac:dyDescent="0.25"/>
  <cols>
    <col min="1" max="1" width="5.28515625" style="1" customWidth="1"/>
    <col min="2" max="2" width="55.140625" style="1" customWidth="1"/>
    <col min="3" max="3" width="20.5703125" style="1" customWidth="1"/>
    <col min="4" max="4" width="9.7109375" style="1" customWidth="1"/>
    <col min="5" max="5" width="18.28515625" style="1" customWidth="1"/>
    <col min="6" max="16384" width="9.140625" style="1"/>
  </cols>
  <sheetData>
    <row r="1" spans="1:5" x14ac:dyDescent="0.25">
      <c r="A1" s="45" t="s">
        <v>56</v>
      </c>
      <c r="B1" s="46"/>
      <c r="C1" s="46"/>
      <c r="D1" s="46"/>
      <c r="E1" s="47"/>
    </row>
    <row r="2" spans="1:5" ht="15.75" thickBot="1" x14ac:dyDescent="0.3">
      <c r="A2" s="48"/>
      <c r="B2" s="49"/>
      <c r="C2" s="49"/>
      <c r="D2" s="49"/>
      <c r="E2" s="50"/>
    </row>
    <row r="3" spans="1:5" x14ac:dyDescent="0.25">
      <c r="A3" s="56" t="s">
        <v>8</v>
      </c>
      <c r="B3" s="57"/>
      <c r="C3" s="57"/>
      <c r="D3" s="57"/>
      <c r="E3" s="47"/>
    </row>
    <row r="4" spans="1:5" ht="15.75" thickBot="1" x14ac:dyDescent="0.3">
      <c r="A4" s="60"/>
      <c r="B4" s="59"/>
      <c r="C4" s="59"/>
      <c r="D4" s="59"/>
      <c r="E4" s="50"/>
    </row>
    <row r="5" spans="1:5" ht="38.25" thickBot="1" x14ac:dyDescent="0.35">
      <c r="A5" s="21" t="s">
        <v>0</v>
      </c>
      <c r="B5" s="23" t="s">
        <v>1</v>
      </c>
      <c r="C5" s="7" t="s">
        <v>2</v>
      </c>
      <c r="D5" s="8" t="s">
        <v>3</v>
      </c>
      <c r="E5" s="8" t="s">
        <v>70</v>
      </c>
    </row>
    <row r="6" spans="1:5" ht="30" x14ac:dyDescent="0.25">
      <c r="A6" s="22">
        <v>1</v>
      </c>
      <c r="B6" s="13" t="s">
        <v>32</v>
      </c>
      <c r="C6" s="9" t="s">
        <v>66</v>
      </c>
      <c r="D6" s="9">
        <f>CHOOSE(MATCH(C6,{"yes";"no"},0),2,0)</f>
        <v>2</v>
      </c>
      <c r="E6" s="29"/>
    </row>
    <row r="7" spans="1:5" ht="30" x14ac:dyDescent="0.25">
      <c r="A7" s="18">
        <v>2</v>
      </c>
      <c r="B7" s="14" t="s">
        <v>33</v>
      </c>
      <c r="C7" s="2" t="s">
        <v>66</v>
      </c>
      <c r="D7" s="2">
        <f>CHOOSE(MATCH(C7,{"yes";"no"},0),2,0)</f>
        <v>2</v>
      </c>
      <c r="E7" s="30"/>
    </row>
    <row r="8" spans="1:5" ht="45" x14ac:dyDescent="0.25">
      <c r="A8" s="18">
        <v>3</v>
      </c>
      <c r="B8" s="14" t="s">
        <v>34</v>
      </c>
      <c r="C8" s="2" t="s">
        <v>66</v>
      </c>
      <c r="D8" s="2">
        <f>CHOOSE(MATCH(C8,{"yes";"no"},0),2,0)</f>
        <v>2</v>
      </c>
      <c r="E8" s="30"/>
    </row>
    <row r="9" spans="1:5" ht="30" x14ac:dyDescent="0.25">
      <c r="A9" s="18">
        <v>4</v>
      </c>
      <c r="B9" s="14" t="s">
        <v>35</v>
      </c>
      <c r="C9" s="2" t="s">
        <v>63</v>
      </c>
      <c r="D9" s="2">
        <f>CHOOSE(MATCH(C9,{"Outreach";"Consult";"Involve";"Collaborate";"Shared leadership"},0),1,2,3,4,5)</f>
        <v>5</v>
      </c>
      <c r="E9" s="30"/>
    </row>
    <row r="10" spans="1:5" ht="30" x14ac:dyDescent="0.25">
      <c r="A10" s="18">
        <v>5</v>
      </c>
      <c r="B10" s="14" t="s">
        <v>36</v>
      </c>
      <c r="C10" s="2" t="s">
        <v>60</v>
      </c>
      <c r="D10" s="2">
        <f>CHOOSE(MATCH(C10,{"Outreach";"Consult";"Involve";"Collaborate";"Shared leadership"},0),1,2,3,4,5)</f>
        <v>2</v>
      </c>
      <c r="E10" s="30"/>
    </row>
    <row r="11" spans="1:5" ht="30" x14ac:dyDescent="0.25">
      <c r="A11" s="18">
        <v>6</v>
      </c>
      <c r="B11" s="14" t="s">
        <v>37</v>
      </c>
      <c r="C11" s="2" t="s">
        <v>61</v>
      </c>
      <c r="D11" s="2">
        <f>CHOOSE(MATCH(C11,{"Outreach";"Consult";"Involve";"Collaborate";"Shared leadership"},0),1,2,3,4,5)</f>
        <v>3</v>
      </c>
      <c r="E11" s="30"/>
    </row>
    <row r="12" spans="1:5" ht="30" x14ac:dyDescent="0.25">
      <c r="A12" s="18">
        <v>7</v>
      </c>
      <c r="B12" s="14" t="s">
        <v>38</v>
      </c>
      <c r="C12" s="2" t="s">
        <v>62</v>
      </c>
      <c r="D12" s="2">
        <f>CHOOSE(MATCH(C12,{"Outreach";"Consult";"Involve";"Collaborate";"Shared leadership"},0),1,2,3,4,5)</f>
        <v>4</v>
      </c>
      <c r="E12" s="30"/>
    </row>
    <row r="13" spans="1:5" ht="30" x14ac:dyDescent="0.25">
      <c r="A13" s="18">
        <v>8</v>
      </c>
      <c r="B13" s="14" t="s">
        <v>49</v>
      </c>
      <c r="C13" s="2" t="s">
        <v>65</v>
      </c>
      <c r="D13" s="2">
        <f>CHOOSE(MATCH(C13,{"no";"somewhat";"yes"},0),0,2,3)</f>
        <v>2</v>
      </c>
      <c r="E13" s="30"/>
    </row>
    <row r="14" spans="1:5" ht="45" x14ac:dyDescent="0.25">
      <c r="A14" s="18">
        <v>9</v>
      </c>
      <c r="B14" s="14" t="s">
        <v>45</v>
      </c>
      <c r="C14" s="2" t="s">
        <v>62</v>
      </c>
      <c r="D14" s="2">
        <f>CHOOSE(MATCH(C14,{"Outreach";"Consult";"Involve";"Collaborate";"Shared leadership"},0),1,2,3,4,5)</f>
        <v>4</v>
      </c>
      <c r="E14" s="30"/>
    </row>
    <row r="15" spans="1:5" ht="30" x14ac:dyDescent="0.25">
      <c r="A15" s="18">
        <v>10</v>
      </c>
      <c r="B15" s="14" t="s">
        <v>46</v>
      </c>
      <c r="C15" s="2" t="s">
        <v>66</v>
      </c>
      <c r="D15" s="2">
        <f>CHOOSE(MATCH(C15,{"yes";"no"},0),2,0)</f>
        <v>2</v>
      </c>
      <c r="E15" s="30"/>
    </row>
    <row r="16" spans="1:5" x14ac:dyDescent="0.25">
      <c r="A16" s="18">
        <v>11</v>
      </c>
      <c r="B16" s="14" t="s">
        <v>47</v>
      </c>
      <c r="C16" s="2" t="s">
        <v>74</v>
      </c>
      <c r="D16" s="2">
        <f>CHOOSE(MATCH(C16,{"1 day";"2 days";"3 days";"4 days";"5 days"},0),1,2,3,4,5)</f>
        <v>4</v>
      </c>
      <c r="E16" s="30"/>
    </row>
    <row r="17" spans="1:5" ht="30.75" thickBot="1" x14ac:dyDescent="0.3">
      <c r="A17" s="19">
        <v>12</v>
      </c>
      <c r="B17" s="16" t="s">
        <v>48</v>
      </c>
      <c r="C17" s="10" t="s">
        <v>66</v>
      </c>
      <c r="D17" s="10">
        <f>CHOOSE(MATCH(C17,{"no";"somewhat";"yes"},0),0,2,3)</f>
        <v>3</v>
      </c>
      <c r="E17" s="31"/>
    </row>
    <row r="18" spans="1:5" ht="15.75" thickBot="1" x14ac:dyDescent="0.3"/>
    <row r="19" spans="1:5" ht="15.75" thickBot="1" x14ac:dyDescent="0.3">
      <c r="B19" s="32" t="s">
        <v>57</v>
      </c>
      <c r="C19" s="32">
        <f>SUM(D6:D17)/44</f>
        <v>0.79545454545454541</v>
      </c>
    </row>
    <row r="20" spans="1:5" ht="15.75" thickBot="1" x14ac:dyDescent="0.3">
      <c r="B20" s="33" t="s">
        <v>58</v>
      </c>
      <c r="C20" s="34">
        <f>C19</f>
        <v>0.79545454545454541</v>
      </c>
    </row>
  </sheetData>
  <mergeCells count="2">
    <mergeCell ref="A1:E2"/>
    <mergeCell ref="A3: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Fields!$E$5:$E$6</xm:f>
          </x14:formula1>
          <xm:sqref>C6:C8 C15</xm:sqref>
        </x14:dataValidation>
        <x14:dataValidation type="list" allowBlank="1" showInputMessage="1" showErrorMessage="1">
          <x14:formula1>
            <xm:f>Fields!$B$5:$B$9</xm:f>
          </x14:formula1>
          <xm:sqref>C9:C12 C14</xm:sqref>
        </x14:dataValidation>
        <x14:dataValidation type="list" allowBlank="1" showInputMessage="1" showErrorMessage="1">
          <x14:formula1>
            <xm:f>Fields!$D$5:$D$7</xm:f>
          </x14:formula1>
          <xm:sqref>C13 C17</xm:sqref>
        </x14:dataValidation>
        <x14:dataValidation type="list" allowBlank="1" showInputMessage="1" showErrorMessage="1">
          <x14:formula1>
            <xm:f>Fields!$F$5:$F$9</xm:f>
          </x14:formula1>
          <xm:sqref>C16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20" zoomScaleNormal="120" workbookViewId="0">
      <selection activeCell="B16" sqref="B16"/>
    </sheetView>
  </sheetViews>
  <sheetFormatPr defaultRowHeight="15" x14ac:dyDescent="0.25"/>
  <cols>
    <col min="1" max="1" width="5.28515625" style="1" customWidth="1"/>
    <col min="2" max="2" width="55.140625" style="1" customWidth="1"/>
    <col min="3" max="3" width="20.5703125" style="1" customWidth="1"/>
    <col min="4" max="4" width="9.7109375" style="1" customWidth="1"/>
    <col min="5" max="5" width="19.7109375" style="1" customWidth="1"/>
    <col min="6" max="16384" width="9.140625" style="1"/>
  </cols>
  <sheetData>
    <row r="1" spans="1:5" x14ac:dyDescent="0.25">
      <c r="A1" s="45" t="s">
        <v>56</v>
      </c>
      <c r="B1" s="46"/>
      <c r="C1" s="46"/>
      <c r="D1" s="46"/>
      <c r="E1" s="47"/>
    </row>
    <row r="2" spans="1:5" ht="15.75" thickBot="1" x14ac:dyDescent="0.3">
      <c r="A2" s="48"/>
      <c r="B2" s="49"/>
      <c r="C2" s="49"/>
      <c r="D2" s="49"/>
      <c r="E2" s="50"/>
    </row>
    <row r="3" spans="1:5" x14ac:dyDescent="0.25">
      <c r="A3" s="56" t="s">
        <v>9</v>
      </c>
      <c r="B3" s="57"/>
      <c r="C3" s="57"/>
      <c r="D3" s="57"/>
      <c r="E3" s="47"/>
    </row>
    <row r="4" spans="1:5" ht="15.75" thickBot="1" x14ac:dyDescent="0.3">
      <c r="A4" s="60"/>
      <c r="B4" s="59"/>
      <c r="C4" s="59"/>
      <c r="D4" s="59"/>
      <c r="E4" s="50"/>
    </row>
    <row r="5" spans="1:5" ht="38.25" thickBot="1" x14ac:dyDescent="0.35">
      <c r="A5" s="21" t="s">
        <v>0</v>
      </c>
      <c r="B5" s="28" t="s">
        <v>1</v>
      </c>
      <c r="C5" s="11" t="s">
        <v>2</v>
      </c>
      <c r="D5" s="12" t="s">
        <v>3</v>
      </c>
      <c r="E5" s="12" t="s">
        <v>70</v>
      </c>
    </row>
    <row r="6" spans="1:5" ht="45" x14ac:dyDescent="0.25">
      <c r="A6" s="22">
        <v>1</v>
      </c>
      <c r="B6" s="13" t="s">
        <v>50</v>
      </c>
      <c r="C6" s="9" t="s">
        <v>65</v>
      </c>
      <c r="D6" s="24">
        <f>CHOOSE(MATCH(C6,{"no";"somewhat";"yes"},0),0,2,3)</f>
        <v>2</v>
      </c>
      <c r="E6" s="29"/>
    </row>
    <row r="7" spans="1:5" ht="30" x14ac:dyDescent="0.25">
      <c r="A7" s="18">
        <v>2</v>
      </c>
      <c r="B7" s="39" t="s">
        <v>51</v>
      </c>
      <c r="C7" s="2" t="s">
        <v>66</v>
      </c>
      <c r="D7" s="25">
        <f>CHOOSE(MATCH(C7,{"yes";"no"},0),2,0)</f>
        <v>2</v>
      </c>
      <c r="E7" s="30"/>
    </row>
    <row r="8" spans="1:5" ht="45" x14ac:dyDescent="0.25">
      <c r="A8" s="18">
        <v>3</v>
      </c>
      <c r="B8" s="15" t="s">
        <v>52</v>
      </c>
      <c r="C8" s="2" t="s">
        <v>68</v>
      </c>
      <c r="D8" s="25">
        <f>CHOOSE(MATCH(C8,{"yes";"no"},0),2,0)</f>
        <v>0</v>
      </c>
      <c r="E8" s="30"/>
    </row>
    <row r="9" spans="1:5" ht="30" x14ac:dyDescent="0.25">
      <c r="A9" s="18">
        <v>4</v>
      </c>
      <c r="B9" s="14" t="s">
        <v>53</v>
      </c>
      <c r="C9" s="2" t="s">
        <v>65</v>
      </c>
      <c r="D9" s="25">
        <f>CHOOSE(MATCH(C9,{"no";"somewhat";"yes"},0),0,2,3)</f>
        <v>2</v>
      </c>
      <c r="E9" s="30"/>
    </row>
    <row r="10" spans="1:5" ht="30" x14ac:dyDescent="0.25">
      <c r="A10" s="18">
        <v>5</v>
      </c>
      <c r="B10" s="14" t="s">
        <v>54</v>
      </c>
      <c r="C10" s="2" t="s">
        <v>65</v>
      </c>
      <c r="D10" s="25">
        <f>CHOOSE(MATCH(C10,{"no";"somewhat";"yes"},0),0,2,3)</f>
        <v>2</v>
      </c>
      <c r="E10" s="30"/>
    </row>
    <row r="11" spans="1:5" ht="15.75" thickBot="1" x14ac:dyDescent="0.3">
      <c r="A11" s="19">
        <v>6</v>
      </c>
      <c r="B11" s="40" t="s">
        <v>55</v>
      </c>
      <c r="C11" s="10" t="s">
        <v>66</v>
      </c>
      <c r="D11" s="26">
        <f>CHOOSE(MATCH(C11,{"yes";"no"},0),2,0)</f>
        <v>2</v>
      </c>
      <c r="E11" s="31"/>
    </row>
    <row r="12" spans="1:5" ht="15.75" thickBot="1" x14ac:dyDescent="0.3">
      <c r="B12" s="20"/>
    </row>
    <row r="13" spans="1:5" ht="15.75" thickBot="1" x14ac:dyDescent="0.3">
      <c r="B13" s="32" t="s">
        <v>57</v>
      </c>
      <c r="C13" s="32">
        <f>SUM(D6:D11)/15</f>
        <v>0.66666666666666663</v>
      </c>
    </row>
    <row r="14" spans="1:5" ht="15.75" thickBot="1" x14ac:dyDescent="0.3">
      <c r="B14" s="33" t="s">
        <v>58</v>
      </c>
      <c r="C14" s="34">
        <f>C13</f>
        <v>0.66666666666666663</v>
      </c>
    </row>
  </sheetData>
  <mergeCells count="2">
    <mergeCell ref="A1:E2"/>
    <mergeCell ref="A3: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Fields!$D$5:$D$7</xm:f>
          </x14:formula1>
          <xm:sqref>C6 C9:C10</xm:sqref>
        </x14:dataValidation>
        <x14:dataValidation type="list" allowBlank="1" showInputMessage="1" showErrorMessage="1">
          <x14:formula1>
            <xm:f>Fields!$E$5:$E$6</xm:f>
          </x14:formula1>
          <xm:sqref>C7:C8 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"/>
  <sheetViews>
    <sheetView workbookViewId="0">
      <selection activeCell="H7" sqref="H7"/>
    </sheetView>
  </sheetViews>
  <sheetFormatPr defaultRowHeight="15" x14ac:dyDescent="0.25"/>
  <cols>
    <col min="1" max="1" width="9.140625" style="1"/>
    <col min="2" max="2" width="11.140625" style="1" customWidth="1"/>
    <col min="3" max="3" width="9.140625" style="1"/>
    <col min="4" max="4" width="12.85546875" style="1" customWidth="1"/>
    <col min="5" max="16384" width="9.140625" style="1"/>
  </cols>
  <sheetData>
    <row r="5" spans="2:6" x14ac:dyDescent="0.25">
      <c r="B5" s="1" t="s">
        <v>59</v>
      </c>
      <c r="D5" s="1" t="s">
        <v>64</v>
      </c>
      <c r="E5" s="1" t="s">
        <v>68</v>
      </c>
      <c r="F5" s="1" t="s">
        <v>71</v>
      </c>
    </row>
    <row r="6" spans="2:6" x14ac:dyDescent="0.25">
      <c r="B6" s="1" t="s">
        <v>60</v>
      </c>
      <c r="D6" s="1" t="s">
        <v>65</v>
      </c>
      <c r="E6" s="1" t="s">
        <v>66</v>
      </c>
      <c r="F6" s="1" t="s">
        <v>72</v>
      </c>
    </row>
    <row r="7" spans="2:6" x14ac:dyDescent="0.25">
      <c r="B7" s="1" t="s">
        <v>61</v>
      </c>
      <c r="D7" s="1" t="s">
        <v>66</v>
      </c>
      <c r="F7" s="1" t="s">
        <v>73</v>
      </c>
    </row>
    <row r="8" spans="2:6" ht="30" x14ac:dyDescent="0.25">
      <c r="B8" s="1" t="s">
        <v>62</v>
      </c>
      <c r="F8" s="1" t="s">
        <v>74</v>
      </c>
    </row>
    <row r="9" spans="2:6" ht="30" x14ac:dyDescent="0.25">
      <c r="B9" s="1" t="s">
        <v>63</v>
      </c>
      <c r="F9" s="1" t="s"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Assistance marker</vt:lpstr>
      <vt:lpstr>Resilience marker</vt:lpstr>
      <vt:lpstr>Participation marker</vt:lpstr>
      <vt:lpstr>Applied learning marker</vt:lpstr>
      <vt:lpstr>Fields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2017-05-30T12:17:35Z</dcterms:modified>
</cp:coreProperties>
</file>