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actalliance530.sharepoint.com/sites/ActAlliance/Documents/Actalliance/ACT PROGRAMMES/HUMANITARIAN/Humanitarian Templates/New Templates/Appeal/"/>
    </mc:Choice>
  </mc:AlternateContent>
  <xr:revisionPtr revIDLastSave="183" documentId="13_ncr:1_{BB45137A-790B-408C-94A5-7C1D71EB6886}" xr6:coauthVersionLast="47" xr6:coauthVersionMax="47" xr10:uidLastSave="{C6437706-E61D-4F01-83DC-E7628CD462D5}"/>
  <bookViews>
    <workbookView xWindow="28680" yWindow="-120" windowWidth="29040" windowHeight="17520" tabRatio="616" xr2:uid="{00000000-000D-0000-FFFF-FFFF00000000}"/>
  </bookViews>
  <sheets>
    <sheet name="Consolidated Budget" sheetId="1" r:id="rId1"/>
    <sheet name="Contacts" sheetId="13" r:id="rId2"/>
    <sheet name="Analysis" sheetId="9" r:id="rId3"/>
    <sheet name="Appeal Income" sheetId="2" r:id="rId4"/>
    <sheet name="Member 1" sheetId="4" r:id="rId5"/>
    <sheet name="Member 2" sheetId="5" r:id="rId6"/>
    <sheet name="Member 3" sheetId="6" r:id="rId7"/>
    <sheet name="Member 4" sheetId="7" r:id="rId8"/>
    <sheet name="Member 5" sheetId="8" r:id="rId9"/>
    <sheet name="Member 6" sheetId="10" r:id="rId10"/>
    <sheet name="Member 7 " sheetId="14" r:id="rId11"/>
    <sheet name="Member 8 " sheetId="15" r:id="rId12"/>
    <sheet name="Member 9" sheetId="12" r:id="rId1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4" roundtripDataSignature="AMtx7mgNh68JrPLtY9UeNkzK57vpOzMKKg=="/>
    </ext>
  </extLst>
</workbook>
</file>

<file path=xl/calcChain.xml><?xml version="1.0" encoding="utf-8"?>
<calcChain xmlns="http://schemas.openxmlformats.org/spreadsheetml/2006/main">
  <c r="K44" i="1" l="1"/>
  <c r="K42" i="1" s="1"/>
  <c r="J44" i="1"/>
  <c r="H44" i="1"/>
  <c r="K43" i="1"/>
  <c r="J43" i="1"/>
  <c r="L41" i="1"/>
  <c r="K41" i="1"/>
  <c r="J41" i="1"/>
  <c r="K40" i="1"/>
  <c r="J40" i="1"/>
  <c r="L39" i="1"/>
  <c r="K39" i="1"/>
  <c r="J39" i="1"/>
  <c r="K38" i="1"/>
  <c r="J38" i="1"/>
  <c r="K37" i="1"/>
  <c r="J37" i="1"/>
  <c r="K35" i="1"/>
  <c r="J35" i="1"/>
  <c r="K34" i="1"/>
  <c r="J34" i="1"/>
  <c r="L33" i="1"/>
  <c r="K33" i="1"/>
  <c r="J33" i="1"/>
  <c r="I33" i="1"/>
  <c r="K32" i="1"/>
  <c r="J32" i="1"/>
  <c r="K31" i="1"/>
  <c r="J31" i="1"/>
  <c r="K30" i="1"/>
  <c r="K29" i="1"/>
  <c r="K28" i="1"/>
  <c r="K27" i="1"/>
  <c r="K26" i="1"/>
  <c r="K25" i="1"/>
  <c r="K24" i="1"/>
  <c r="K22" i="1"/>
  <c r="K21" i="1"/>
  <c r="K20" i="1"/>
  <c r="J30" i="1"/>
  <c r="J29" i="1"/>
  <c r="J28" i="1"/>
  <c r="J27" i="1"/>
  <c r="J26" i="1"/>
  <c r="L21" i="1"/>
  <c r="K23" i="1"/>
  <c r="J25" i="1"/>
  <c r="J23" i="1"/>
  <c r="J24" i="1"/>
  <c r="E46" i="1"/>
  <c r="F46" i="1"/>
  <c r="G46" i="1"/>
  <c r="D46" i="1"/>
  <c r="G169" i="15"/>
  <c r="F169" i="15"/>
  <c r="F159" i="15"/>
  <c r="G159" i="15" s="1"/>
  <c r="F158" i="15"/>
  <c r="G157" i="15"/>
  <c r="F157" i="15"/>
  <c r="F156" i="15"/>
  <c r="G156" i="15" s="1"/>
  <c r="G155" i="15"/>
  <c r="F155" i="15"/>
  <c r="F154" i="15"/>
  <c r="Q153" i="15"/>
  <c r="P153" i="15"/>
  <c r="L153" i="15"/>
  <c r="K153" i="15"/>
  <c r="F152" i="15"/>
  <c r="F151" i="15"/>
  <c r="G151" i="15" s="1"/>
  <c r="F150" i="15"/>
  <c r="G149" i="15"/>
  <c r="F149" i="15"/>
  <c r="Q148" i="15"/>
  <c r="Q160" i="15" s="1"/>
  <c r="P148" i="15"/>
  <c r="P160" i="15" s="1"/>
  <c r="L148" i="15"/>
  <c r="L160" i="15" s="1"/>
  <c r="K148" i="15"/>
  <c r="K160" i="15" s="1"/>
  <c r="Q143" i="15"/>
  <c r="P143" i="15"/>
  <c r="L143" i="15"/>
  <c r="K143" i="15"/>
  <c r="F142" i="15"/>
  <c r="G142" i="15" s="1"/>
  <c r="F141" i="15"/>
  <c r="G140" i="15"/>
  <c r="F140" i="15"/>
  <c r="F139" i="15"/>
  <c r="G139" i="15" s="1"/>
  <c r="L136" i="15"/>
  <c r="K136" i="15"/>
  <c r="F135" i="15"/>
  <c r="G135" i="15" s="1"/>
  <c r="G134" i="15"/>
  <c r="F134" i="15"/>
  <c r="F132" i="15" s="1"/>
  <c r="F133" i="15"/>
  <c r="Q132" i="15"/>
  <c r="P132" i="15"/>
  <c r="L132" i="15"/>
  <c r="K132" i="15"/>
  <c r="F131" i="15"/>
  <c r="F130" i="15"/>
  <c r="G130" i="15" s="1"/>
  <c r="Q129" i="15"/>
  <c r="P129" i="15"/>
  <c r="L129" i="15"/>
  <c r="K129" i="15"/>
  <c r="F129" i="15"/>
  <c r="F128" i="15"/>
  <c r="G128" i="15" s="1"/>
  <c r="F127" i="15"/>
  <c r="Q126" i="15"/>
  <c r="P126" i="15"/>
  <c r="P136" i="15" s="1"/>
  <c r="L126" i="15"/>
  <c r="K126" i="15"/>
  <c r="Q123" i="15"/>
  <c r="P123" i="15"/>
  <c r="L123" i="15"/>
  <c r="K123" i="15"/>
  <c r="F122" i="15"/>
  <c r="G122" i="15" s="1"/>
  <c r="G121" i="15"/>
  <c r="F121" i="15"/>
  <c r="G120" i="15"/>
  <c r="F120" i="15"/>
  <c r="F119" i="15"/>
  <c r="G119" i="15" s="1"/>
  <c r="F118" i="15"/>
  <c r="G118" i="15" s="1"/>
  <c r="F117" i="15"/>
  <c r="F113" i="15"/>
  <c r="F112" i="15"/>
  <c r="G112" i="15" s="1"/>
  <c r="F111" i="15"/>
  <c r="G110" i="15"/>
  <c r="F110" i="15"/>
  <c r="Q109" i="15"/>
  <c r="P109" i="15"/>
  <c r="L109" i="15"/>
  <c r="K109" i="15"/>
  <c r="G108" i="15"/>
  <c r="F108" i="15"/>
  <c r="F107" i="15"/>
  <c r="G107" i="15" s="1"/>
  <c r="F106" i="15"/>
  <c r="Q105" i="15"/>
  <c r="P105" i="15"/>
  <c r="P114" i="15" s="1"/>
  <c r="L105" i="15"/>
  <c r="L114" i="15" s="1"/>
  <c r="K105" i="15"/>
  <c r="K114" i="15" s="1"/>
  <c r="L102" i="15"/>
  <c r="F101" i="15"/>
  <c r="G101" i="15" s="1"/>
  <c r="F100" i="15"/>
  <c r="F99" i="15"/>
  <c r="G99" i="15" s="1"/>
  <c r="F98" i="15"/>
  <c r="G97" i="15"/>
  <c r="F97" i="15"/>
  <c r="Q96" i="15"/>
  <c r="P96" i="15"/>
  <c r="L96" i="15"/>
  <c r="K96" i="15"/>
  <c r="F95" i="15"/>
  <c r="F94" i="15"/>
  <c r="F93" i="15"/>
  <c r="G93" i="15" s="1"/>
  <c r="F92" i="15"/>
  <c r="F91" i="15"/>
  <c r="Q90" i="15"/>
  <c r="P90" i="15"/>
  <c r="L90" i="15"/>
  <c r="K90" i="15"/>
  <c r="F89" i="15"/>
  <c r="F88" i="15"/>
  <c r="G87" i="15"/>
  <c r="F87" i="15"/>
  <c r="F86" i="15"/>
  <c r="F85" i="15"/>
  <c r="G85" i="15" s="1"/>
  <c r="Q84" i="15"/>
  <c r="P84" i="15"/>
  <c r="L84" i="15"/>
  <c r="K84" i="15"/>
  <c r="F83" i="15"/>
  <c r="G83" i="15" s="1"/>
  <c r="G82" i="15"/>
  <c r="F82" i="15"/>
  <c r="G81" i="15"/>
  <c r="F81" i="15"/>
  <c r="F80" i="15"/>
  <c r="G79" i="15"/>
  <c r="F79" i="15"/>
  <c r="Q78" i="15"/>
  <c r="P78" i="15"/>
  <c r="L78" i="15"/>
  <c r="K78" i="15"/>
  <c r="G77" i="15"/>
  <c r="F77" i="15"/>
  <c r="F76" i="15"/>
  <c r="F75" i="15"/>
  <c r="G75" i="15" s="1"/>
  <c r="F74" i="15"/>
  <c r="G74" i="15" s="1"/>
  <c r="G73" i="15"/>
  <c r="F73" i="15"/>
  <c r="Q72" i="15"/>
  <c r="P72" i="15"/>
  <c r="L72" i="15"/>
  <c r="K72" i="15"/>
  <c r="F71" i="15"/>
  <c r="G70" i="15"/>
  <c r="F70" i="15"/>
  <c r="F69" i="15"/>
  <c r="F68" i="15"/>
  <c r="F67" i="15"/>
  <c r="G67" i="15" s="1"/>
  <c r="Q66" i="15"/>
  <c r="P66" i="15"/>
  <c r="L66" i="15"/>
  <c r="K66" i="15"/>
  <c r="F65" i="15"/>
  <c r="G65" i="15" s="1"/>
  <c r="F64" i="15"/>
  <c r="F63" i="15"/>
  <c r="G63" i="15" s="1"/>
  <c r="F62" i="15"/>
  <c r="G61" i="15"/>
  <c r="F61" i="15"/>
  <c r="Q60" i="15"/>
  <c r="P60" i="15"/>
  <c r="L60" i="15"/>
  <c r="K60" i="15"/>
  <c r="G59" i="15"/>
  <c r="F59" i="15"/>
  <c r="F58" i="15"/>
  <c r="G58" i="15" s="1"/>
  <c r="F57" i="15"/>
  <c r="G57" i="15" s="1"/>
  <c r="F56" i="15"/>
  <c r="G55" i="15"/>
  <c r="F55" i="15"/>
  <c r="Q54" i="15"/>
  <c r="P54" i="15"/>
  <c r="L54" i="15"/>
  <c r="K54" i="15"/>
  <c r="F54" i="15"/>
  <c r="G53" i="15"/>
  <c r="F53" i="15"/>
  <c r="F52" i="15"/>
  <c r="G52" i="15" s="1"/>
  <c r="G51" i="15"/>
  <c r="F51" i="15"/>
  <c r="F50" i="15"/>
  <c r="F49" i="15"/>
  <c r="Q48" i="15"/>
  <c r="P48" i="15"/>
  <c r="L48" i="15"/>
  <c r="K48" i="15"/>
  <c r="F47" i="15"/>
  <c r="G47" i="15" s="1"/>
  <c r="G46" i="15"/>
  <c r="F46" i="15"/>
  <c r="G45" i="15"/>
  <c r="F45" i="15"/>
  <c r="F44" i="15"/>
  <c r="G44" i="15" s="1"/>
  <c r="G43" i="15"/>
  <c r="F43" i="15"/>
  <c r="F42" i="15" s="1"/>
  <c r="Q42" i="15"/>
  <c r="P42" i="15"/>
  <c r="L42" i="15"/>
  <c r="K42" i="15"/>
  <c r="G41" i="15"/>
  <c r="F41" i="15"/>
  <c r="F40" i="15"/>
  <c r="G40" i="15" s="1"/>
  <c r="F39" i="15"/>
  <c r="F38" i="15"/>
  <c r="G37" i="15"/>
  <c r="F37" i="15"/>
  <c r="Q36" i="15"/>
  <c r="P36" i="15"/>
  <c r="L36" i="15"/>
  <c r="K36" i="15"/>
  <c r="G35" i="15"/>
  <c r="F35" i="15"/>
  <c r="F34" i="15"/>
  <c r="G34" i="15" s="1"/>
  <c r="G33" i="15"/>
  <c r="F33" i="15"/>
  <c r="F32" i="15"/>
  <c r="F30" i="15" s="1"/>
  <c r="G31" i="15"/>
  <c r="F31" i="15"/>
  <c r="Q30" i="15"/>
  <c r="P30" i="15"/>
  <c r="L30" i="15"/>
  <c r="K30" i="15"/>
  <c r="L27" i="15"/>
  <c r="K27" i="15"/>
  <c r="G26" i="15"/>
  <c r="F26" i="15"/>
  <c r="F25" i="15"/>
  <c r="T24" i="15"/>
  <c r="S24" i="15"/>
  <c r="R24" i="15"/>
  <c r="G24" i="15"/>
  <c r="F24" i="15"/>
  <c r="F23" i="15"/>
  <c r="F22" i="15"/>
  <c r="F19" i="15" s="1"/>
  <c r="F21" i="15"/>
  <c r="F20" i="15"/>
  <c r="Q19" i="15"/>
  <c r="P19" i="15"/>
  <c r="P27" i="15" s="1"/>
  <c r="L19" i="15"/>
  <c r="K19" i="15"/>
  <c r="F18" i="15"/>
  <c r="F17" i="15"/>
  <c r="G16" i="15"/>
  <c r="F16" i="15"/>
  <c r="G15" i="15"/>
  <c r="F15" i="15"/>
  <c r="G14" i="15"/>
  <c r="F14" i="15"/>
  <c r="F13" i="15"/>
  <c r="Q12" i="15"/>
  <c r="Q27" i="15" s="1"/>
  <c r="P12" i="15"/>
  <c r="L12" i="15"/>
  <c r="K12" i="15"/>
  <c r="F11" i="15"/>
  <c r="I8" i="15"/>
  <c r="H8" i="15"/>
  <c r="G169" i="14"/>
  <c r="F169" i="14"/>
  <c r="K160" i="14"/>
  <c r="F159" i="14"/>
  <c r="G159" i="14" s="1"/>
  <c r="F158" i="14"/>
  <c r="F157" i="14"/>
  <c r="G157" i="14" s="1"/>
  <c r="F156" i="14"/>
  <c r="G156" i="14" s="1"/>
  <c r="F155" i="14"/>
  <c r="G154" i="14"/>
  <c r="F154" i="14"/>
  <c r="Q153" i="14"/>
  <c r="P153" i="14"/>
  <c r="L153" i="14"/>
  <c r="K153" i="14"/>
  <c r="F152" i="14"/>
  <c r="F151" i="14"/>
  <c r="G151" i="14" s="1"/>
  <c r="F150" i="14"/>
  <c r="F149" i="14"/>
  <c r="G149" i="14" s="1"/>
  <c r="Q148" i="14"/>
  <c r="P148" i="14"/>
  <c r="P160" i="14" s="1"/>
  <c r="L148" i="14"/>
  <c r="L160" i="14" s="1"/>
  <c r="K148" i="14"/>
  <c r="Q143" i="14"/>
  <c r="P143" i="14"/>
  <c r="L143" i="14"/>
  <c r="K143" i="14"/>
  <c r="F142" i="14"/>
  <c r="G142" i="14" s="1"/>
  <c r="F141" i="14"/>
  <c r="F140" i="14"/>
  <c r="G140" i="14" s="1"/>
  <c r="F139" i="14"/>
  <c r="G139" i="14" s="1"/>
  <c r="L136" i="14"/>
  <c r="K136" i="14"/>
  <c r="F135" i="14"/>
  <c r="G135" i="14" s="1"/>
  <c r="F134" i="14"/>
  <c r="F133" i="14"/>
  <c r="Q132" i="14"/>
  <c r="P132" i="14"/>
  <c r="L132" i="14"/>
  <c r="K132" i="14"/>
  <c r="G131" i="14"/>
  <c r="F131" i="14"/>
  <c r="F130" i="14"/>
  <c r="G130" i="14" s="1"/>
  <c r="Q129" i="14"/>
  <c r="P129" i="14"/>
  <c r="L129" i="14"/>
  <c r="K129" i="14"/>
  <c r="F129" i="14"/>
  <c r="F128" i="14"/>
  <c r="G128" i="14" s="1"/>
  <c r="F127" i="14"/>
  <c r="Q126" i="14"/>
  <c r="P126" i="14"/>
  <c r="P136" i="14" s="1"/>
  <c r="L126" i="14"/>
  <c r="K126" i="14"/>
  <c r="Q123" i="14"/>
  <c r="P123" i="14"/>
  <c r="L123" i="14"/>
  <c r="K123" i="14"/>
  <c r="F123" i="14"/>
  <c r="F122" i="14"/>
  <c r="G122" i="14" s="1"/>
  <c r="F121" i="14"/>
  <c r="F120" i="14"/>
  <c r="G120" i="14" s="1"/>
  <c r="F119" i="14"/>
  <c r="G119" i="14" s="1"/>
  <c r="G118" i="14"/>
  <c r="F118" i="14"/>
  <c r="G117" i="14"/>
  <c r="F117" i="14"/>
  <c r="F113" i="14"/>
  <c r="F112" i="14"/>
  <c r="F111" i="14"/>
  <c r="F110" i="14"/>
  <c r="G110" i="14" s="1"/>
  <c r="Q109" i="14"/>
  <c r="P109" i="14"/>
  <c r="L109" i="14"/>
  <c r="K109" i="14"/>
  <c r="G108" i="14"/>
  <c r="F108" i="14"/>
  <c r="F107" i="14"/>
  <c r="G106" i="14"/>
  <c r="F106" i="14"/>
  <c r="Q105" i="14"/>
  <c r="Q114" i="14" s="1"/>
  <c r="P105" i="14"/>
  <c r="P114" i="14" s="1"/>
  <c r="L105" i="14"/>
  <c r="L114" i="14" s="1"/>
  <c r="K105" i="14"/>
  <c r="K114" i="14" s="1"/>
  <c r="F105" i="14"/>
  <c r="F101" i="14"/>
  <c r="G100" i="14"/>
  <c r="F100" i="14"/>
  <c r="F99" i="14"/>
  <c r="G99" i="14" s="1"/>
  <c r="F98" i="14"/>
  <c r="G98" i="14" s="1"/>
  <c r="G97" i="14"/>
  <c r="F97" i="14"/>
  <c r="F96" i="14" s="1"/>
  <c r="Q96" i="14"/>
  <c r="P96" i="14"/>
  <c r="L96" i="14"/>
  <c r="K96" i="14"/>
  <c r="G95" i="14"/>
  <c r="F95" i="14"/>
  <c r="G94" i="14"/>
  <c r="F94" i="14"/>
  <c r="F93" i="14"/>
  <c r="G92" i="14"/>
  <c r="F92" i="14"/>
  <c r="F91" i="14"/>
  <c r="G91" i="14" s="1"/>
  <c r="Q90" i="14"/>
  <c r="P90" i="14"/>
  <c r="L90" i="14"/>
  <c r="K90" i="14"/>
  <c r="F89" i="14"/>
  <c r="G89" i="14" s="1"/>
  <c r="F88" i="14"/>
  <c r="F87" i="14"/>
  <c r="G87" i="14" s="1"/>
  <c r="F86" i="14"/>
  <c r="F85" i="14"/>
  <c r="Q84" i="14"/>
  <c r="P84" i="14"/>
  <c r="L84" i="14"/>
  <c r="K84" i="14"/>
  <c r="F83" i="14"/>
  <c r="F82" i="14"/>
  <c r="F81" i="14"/>
  <c r="G81" i="14" s="1"/>
  <c r="F80" i="14"/>
  <c r="G80" i="14" s="1"/>
  <c r="G79" i="14"/>
  <c r="F79" i="14"/>
  <c r="Q78" i="14"/>
  <c r="P78" i="14"/>
  <c r="L78" i="14"/>
  <c r="K78" i="14"/>
  <c r="F78" i="14"/>
  <c r="G77" i="14"/>
  <c r="F77" i="14"/>
  <c r="F76" i="14"/>
  <c r="F75" i="14"/>
  <c r="F74" i="14"/>
  <c r="F73" i="14"/>
  <c r="G73" i="14" s="1"/>
  <c r="Q72" i="14"/>
  <c r="P72" i="14"/>
  <c r="L72" i="14"/>
  <c r="K72" i="14"/>
  <c r="F71" i="14"/>
  <c r="G71" i="14" s="1"/>
  <c r="F70" i="14"/>
  <c r="G70" i="14" s="1"/>
  <c r="G69" i="14"/>
  <c r="F69" i="14"/>
  <c r="F66" i="14" s="1"/>
  <c r="G68" i="14"/>
  <c r="F68" i="14"/>
  <c r="F67" i="14"/>
  <c r="Q66" i="14"/>
  <c r="P66" i="14"/>
  <c r="L66" i="14"/>
  <c r="K66" i="14"/>
  <c r="F65" i="14"/>
  <c r="F64" i="14"/>
  <c r="F63" i="14"/>
  <c r="G63" i="14" s="1"/>
  <c r="F62" i="14"/>
  <c r="G62" i="14" s="1"/>
  <c r="F61" i="14"/>
  <c r="Q60" i="14"/>
  <c r="P60" i="14"/>
  <c r="L60" i="14"/>
  <c r="K60" i="14"/>
  <c r="F60" i="14"/>
  <c r="G59" i="14"/>
  <c r="F59" i="14"/>
  <c r="F58" i="14"/>
  <c r="F57" i="14"/>
  <c r="G57" i="14" s="1"/>
  <c r="G56" i="14"/>
  <c r="F56" i="14"/>
  <c r="F55" i="14"/>
  <c r="G55" i="14" s="1"/>
  <c r="Q54" i="14"/>
  <c r="P54" i="14"/>
  <c r="L54" i="14"/>
  <c r="K54" i="14"/>
  <c r="F53" i="14"/>
  <c r="G53" i="14" s="1"/>
  <c r="G52" i="14"/>
  <c r="F52" i="14"/>
  <c r="G51" i="14"/>
  <c r="F51" i="14"/>
  <c r="F50" i="14"/>
  <c r="G50" i="14" s="1"/>
  <c r="F49" i="14"/>
  <c r="F48" i="14" s="1"/>
  <c r="Q48" i="14"/>
  <c r="P48" i="14"/>
  <c r="L48" i="14"/>
  <c r="K48" i="14"/>
  <c r="F47" i="14"/>
  <c r="F46" i="14"/>
  <c r="G45" i="14"/>
  <c r="F45" i="14"/>
  <c r="F44" i="14"/>
  <c r="G43" i="14"/>
  <c r="F43" i="14"/>
  <c r="Q42" i="14"/>
  <c r="P42" i="14"/>
  <c r="L42" i="14"/>
  <c r="K42" i="14"/>
  <c r="G41" i="14"/>
  <c r="F41" i="14"/>
  <c r="F40" i="14"/>
  <c r="G40" i="14" s="1"/>
  <c r="F39" i="14"/>
  <c r="F38" i="14"/>
  <c r="F36" i="14" s="1"/>
  <c r="G37" i="14"/>
  <c r="F37" i="14"/>
  <c r="Q36" i="14"/>
  <c r="P36" i="14"/>
  <c r="L36" i="14"/>
  <c r="K36" i="14"/>
  <c r="G35" i="14"/>
  <c r="F35" i="14"/>
  <c r="F34" i="14"/>
  <c r="G33" i="14"/>
  <c r="F33" i="14"/>
  <c r="F32" i="14"/>
  <c r="G32" i="14" s="1"/>
  <c r="G31" i="14"/>
  <c r="F31" i="14"/>
  <c r="F30" i="14" s="1"/>
  <c r="Q30" i="14"/>
  <c r="P30" i="14"/>
  <c r="L30" i="14"/>
  <c r="K30" i="14"/>
  <c r="L27" i="14"/>
  <c r="K27" i="14"/>
  <c r="F26" i="14"/>
  <c r="G26" i="14" s="1"/>
  <c r="F25" i="14"/>
  <c r="T24" i="14"/>
  <c r="S24" i="14"/>
  <c r="R24" i="14"/>
  <c r="F24" i="14"/>
  <c r="G24" i="14" s="1"/>
  <c r="F23" i="14"/>
  <c r="G22" i="14"/>
  <c r="F22" i="14"/>
  <c r="F21" i="14"/>
  <c r="F20" i="14"/>
  <c r="Q19" i="14"/>
  <c r="P19" i="14"/>
  <c r="L19" i="14"/>
  <c r="K19" i="14"/>
  <c r="F18" i="14"/>
  <c r="F17" i="14"/>
  <c r="F16" i="14"/>
  <c r="G16" i="14" s="1"/>
  <c r="F15" i="14"/>
  <c r="G14" i="14"/>
  <c r="F14" i="14"/>
  <c r="F13" i="14"/>
  <c r="Q12" i="14"/>
  <c r="Q27" i="14" s="1"/>
  <c r="P12" i="14"/>
  <c r="P27" i="14" s="1"/>
  <c r="L12" i="14"/>
  <c r="K12" i="14"/>
  <c r="F11" i="14"/>
  <c r="I8" i="14"/>
  <c r="H8" i="14"/>
  <c r="G169" i="8"/>
  <c r="F169" i="8"/>
  <c r="L160" i="8"/>
  <c r="F159" i="8"/>
  <c r="G159" i="8" s="1"/>
  <c r="G158" i="8"/>
  <c r="F158" i="8"/>
  <c r="F157" i="8"/>
  <c r="G156" i="8"/>
  <c r="F156" i="8"/>
  <c r="G155" i="8"/>
  <c r="F155" i="8"/>
  <c r="F154" i="8"/>
  <c r="Q153" i="8"/>
  <c r="P153" i="8"/>
  <c r="L153" i="8"/>
  <c r="K153" i="8"/>
  <c r="F152" i="8"/>
  <c r="F151" i="8"/>
  <c r="G151" i="8" s="1"/>
  <c r="G150" i="8"/>
  <c r="F150" i="8"/>
  <c r="F149" i="8"/>
  <c r="Q148" i="8"/>
  <c r="Q160" i="8" s="1"/>
  <c r="P148" i="8"/>
  <c r="L148" i="8"/>
  <c r="K148" i="8"/>
  <c r="K160" i="8" s="1"/>
  <c r="Q143" i="8"/>
  <c r="P143" i="8"/>
  <c r="L143" i="8"/>
  <c r="K143" i="8"/>
  <c r="F142" i="8"/>
  <c r="G142" i="8" s="1"/>
  <c r="F141" i="8"/>
  <c r="F140" i="8"/>
  <c r="G139" i="8"/>
  <c r="F139" i="8"/>
  <c r="L136" i="8"/>
  <c r="G135" i="8"/>
  <c r="F135" i="8"/>
  <c r="G134" i="8"/>
  <c r="F134" i="8"/>
  <c r="F133" i="8"/>
  <c r="Q132" i="8"/>
  <c r="P132" i="8"/>
  <c r="L132" i="8"/>
  <c r="K132" i="8"/>
  <c r="F131" i="8"/>
  <c r="F130" i="8"/>
  <c r="G130" i="8" s="1"/>
  <c r="Q129" i="8"/>
  <c r="P129" i="8"/>
  <c r="L129" i="8"/>
  <c r="K129" i="8"/>
  <c r="K136" i="8" s="1"/>
  <c r="F128" i="8"/>
  <c r="G128" i="8" s="1"/>
  <c r="F127" i="8"/>
  <c r="F126" i="8" s="1"/>
  <c r="Q126" i="8"/>
  <c r="P126" i="8"/>
  <c r="P136" i="8" s="1"/>
  <c r="L126" i="8"/>
  <c r="K126" i="8"/>
  <c r="Q123" i="8"/>
  <c r="P123" i="8"/>
  <c r="L123" i="8"/>
  <c r="K123" i="8"/>
  <c r="F122" i="8"/>
  <c r="G122" i="8" s="1"/>
  <c r="G121" i="8"/>
  <c r="F121" i="8"/>
  <c r="F120" i="8"/>
  <c r="G119" i="8"/>
  <c r="F119" i="8"/>
  <c r="G118" i="8"/>
  <c r="F118" i="8"/>
  <c r="F117" i="8"/>
  <c r="P114" i="8"/>
  <c r="F113" i="8"/>
  <c r="F112" i="8"/>
  <c r="G112" i="8" s="1"/>
  <c r="F111" i="8"/>
  <c r="F110" i="8"/>
  <c r="Q109" i="8"/>
  <c r="P109" i="8"/>
  <c r="L109" i="8"/>
  <c r="K109" i="8"/>
  <c r="F109" i="8"/>
  <c r="F114" i="8" s="1"/>
  <c r="G108" i="8"/>
  <c r="F108" i="8"/>
  <c r="F107" i="8"/>
  <c r="G107" i="8" s="1"/>
  <c r="F106" i="8"/>
  <c r="F105" i="8" s="1"/>
  <c r="Q105" i="8"/>
  <c r="P105" i="8"/>
  <c r="L105" i="8"/>
  <c r="K105" i="8"/>
  <c r="K114" i="8" s="1"/>
  <c r="F101" i="8"/>
  <c r="G101" i="8" s="1"/>
  <c r="F100" i="8"/>
  <c r="G99" i="8"/>
  <c r="F99" i="8"/>
  <c r="G98" i="8"/>
  <c r="F98" i="8"/>
  <c r="F97" i="8"/>
  <c r="Q96" i="8"/>
  <c r="P96" i="8"/>
  <c r="L96" i="8"/>
  <c r="K96" i="8"/>
  <c r="G95" i="8"/>
  <c r="F95" i="8"/>
  <c r="F94" i="8"/>
  <c r="F93" i="8"/>
  <c r="G93" i="8" s="1"/>
  <c r="F92" i="8"/>
  <c r="G91" i="8"/>
  <c r="F91" i="8"/>
  <c r="Q90" i="8"/>
  <c r="P90" i="8"/>
  <c r="L90" i="8"/>
  <c r="K90" i="8"/>
  <c r="F89" i="8"/>
  <c r="G88" i="8"/>
  <c r="F88" i="8"/>
  <c r="G87" i="8"/>
  <c r="F87" i="8"/>
  <c r="F86" i="8"/>
  <c r="F85" i="8"/>
  <c r="G85" i="8" s="1"/>
  <c r="Q84" i="8"/>
  <c r="P84" i="8"/>
  <c r="L84" i="8"/>
  <c r="K84" i="8"/>
  <c r="F83" i="8"/>
  <c r="G83" i="8" s="1"/>
  <c r="G82" i="8"/>
  <c r="F82" i="8"/>
  <c r="F81" i="8"/>
  <c r="G80" i="8"/>
  <c r="F80" i="8"/>
  <c r="G79" i="8"/>
  <c r="F79" i="8"/>
  <c r="Q78" i="8"/>
  <c r="P78" i="8"/>
  <c r="L78" i="8"/>
  <c r="K78" i="8"/>
  <c r="G77" i="8"/>
  <c r="F77" i="8"/>
  <c r="F76" i="8"/>
  <c r="F75" i="8"/>
  <c r="G75" i="8" s="1"/>
  <c r="F74" i="8"/>
  <c r="F72" i="8" s="1"/>
  <c r="F73" i="8"/>
  <c r="Q72" i="8"/>
  <c r="P72" i="8"/>
  <c r="L72" i="8"/>
  <c r="K72" i="8"/>
  <c r="F71" i="8"/>
  <c r="G70" i="8"/>
  <c r="F70" i="8"/>
  <c r="F69" i="8"/>
  <c r="G69" i="8" s="1"/>
  <c r="F68" i="8"/>
  <c r="F67" i="8"/>
  <c r="G67" i="8" s="1"/>
  <c r="Q66" i="8"/>
  <c r="P66" i="8"/>
  <c r="L66" i="8"/>
  <c r="K66" i="8"/>
  <c r="F65" i="8"/>
  <c r="G65" i="8" s="1"/>
  <c r="F64" i="8"/>
  <c r="G63" i="8"/>
  <c r="F63" i="8"/>
  <c r="G62" i="8"/>
  <c r="F62" i="8"/>
  <c r="G61" i="8"/>
  <c r="F61" i="8"/>
  <c r="Q60" i="8"/>
  <c r="P60" i="8"/>
  <c r="L60" i="8"/>
  <c r="K60" i="8"/>
  <c r="F59" i="8"/>
  <c r="F58" i="8"/>
  <c r="F57" i="8"/>
  <c r="G57" i="8" s="1"/>
  <c r="F56" i="8"/>
  <c r="F55" i="8"/>
  <c r="Q54" i="8"/>
  <c r="P54" i="8"/>
  <c r="L54" i="8"/>
  <c r="K54" i="8"/>
  <c r="F53" i="8"/>
  <c r="F52" i="8"/>
  <c r="F51" i="8"/>
  <c r="G50" i="8"/>
  <c r="F50" i="8"/>
  <c r="G49" i="8"/>
  <c r="F49" i="8"/>
  <c r="Q48" i="8"/>
  <c r="P48" i="8"/>
  <c r="L48" i="8"/>
  <c r="K48" i="8"/>
  <c r="F47" i="8"/>
  <c r="G46" i="8"/>
  <c r="F46" i="8"/>
  <c r="F45" i="8"/>
  <c r="G44" i="8"/>
  <c r="F44" i="8"/>
  <c r="F43" i="8"/>
  <c r="Q42" i="8"/>
  <c r="P42" i="8"/>
  <c r="L42" i="8"/>
  <c r="K42" i="8"/>
  <c r="F41" i="8"/>
  <c r="G40" i="8"/>
  <c r="F40" i="8"/>
  <c r="F39" i="8"/>
  <c r="G38" i="8"/>
  <c r="F38" i="8"/>
  <c r="F37" i="8"/>
  <c r="Q36" i="8"/>
  <c r="P36" i="8"/>
  <c r="L36" i="8"/>
  <c r="K36" i="8"/>
  <c r="G35" i="8"/>
  <c r="F35" i="8"/>
  <c r="F34" i="8"/>
  <c r="F33" i="8"/>
  <c r="G32" i="8"/>
  <c r="F32" i="8"/>
  <c r="F31" i="8"/>
  <c r="Q30" i="8"/>
  <c r="P30" i="8"/>
  <c r="L30" i="8"/>
  <c r="K30" i="8"/>
  <c r="P27" i="8"/>
  <c r="L27" i="8"/>
  <c r="G26" i="8"/>
  <c r="F26" i="8"/>
  <c r="F25" i="8"/>
  <c r="G25" i="8" s="1"/>
  <c r="T24" i="8"/>
  <c r="S24" i="8"/>
  <c r="R24" i="8"/>
  <c r="F24" i="8"/>
  <c r="G24" i="8" s="1"/>
  <c r="F23" i="8"/>
  <c r="G23" i="8" s="1"/>
  <c r="G22" i="8"/>
  <c r="F22" i="8"/>
  <c r="F21" i="8"/>
  <c r="G20" i="8"/>
  <c r="F20" i="8"/>
  <c r="Q19" i="8"/>
  <c r="P19" i="8"/>
  <c r="L19" i="8"/>
  <c r="K19" i="8"/>
  <c r="K27" i="8" s="1"/>
  <c r="F19" i="8"/>
  <c r="G18" i="8"/>
  <c r="F18" i="8"/>
  <c r="F17" i="8"/>
  <c r="F16" i="8"/>
  <c r="F15" i="8"/>
  <c r="G15" i="8" s="1"/>
  <c r="F14" i="8"/>
  <c r="G14" i="8" s="1"/>
  <c r="F13" i="8"/>
  <c r="F12" i="8" s="1"/>
  <c r="Q12" i="8"/>
  <c r="P12" i="8"/>
  <c r="L12" i="8"/>
  <c r="K12" i="8"/>
  <c r="F11" i="8"/>
  <c r="I8" i="8"/>
  <c r="H8" i="8"/>
  <c r="F44" i="1"/>
  <c r="F43" i="1"/>
  <c r="G169" i="6"/>
  <c r="F169" i="6"/>
  <c r="P160" i="6"/>
  <c r="G159" i="6"/>
  <c r="F159" i="6"/>
  <c r="G158" i="6"/>
  <c r="F158" i="6"/>
  <c r="F157" i="6"/>
  <c r="F156" i="6"/>
  <c r="G156" i="6" s="1"/>
  <c r="F155" i="6"/>
  <c r="G154" i="6"/>
  <c r="F154" i="6"/>
  <c r="Q153" i="6"/>
  <c r="P153" i="6"/>
  <c r="L153" i="6"/>
  <c r="K153" i="6"/>
  <c r="F153" i="6"/>
  <c r="F152" i="6"/>
  <c r="G151" i="6"/>
  <c r="F151" i="6"/>
  <c r="G150" i="6"/>
  <c r="F150" i="6"/>
  <c r="G149" i="6"/>
  <c r="F149" i="6"/>
  <c r="Q148" i="6"/>
  <c r="Q160" i="6" s="1"/>
  <c r="P148" i="6"/>
  <c r="L148" i="6"/>
  <c r="L160" i="6" s="1"/>
  <c r="K148" i="6"/>
  <c r="K160" i="6" s="1"/>
  <c r="Q143" i="6"/>
  <c r="P143" i="6"/>
  <c r="L143" i="6"/>
  <c r="K143" i="6"/>
  <c r="G142" i="6"/>
  <c r="F142" i="6"/>
  <c r="G141" i="6"/>
  <c r="F141" i="6"/>
  <c r="F140" i="6"/>
  <c r="G139" i="6"/>
  <c r="F139" i="6"/>
  <c r="F135" i="6"/>
  <c r="F134" i="6"/>
  <c r="G134" i="6" s="1"/>
  <c r="G133" i="6"/>
  <c r="F133" i="6"/>
  <c r="Q132" i="6"/>
  <c r="P132" i="6"/>
  <c r="L132" i="6"/>
  <c r="K132" i="6"/>
  <c r="F131" i="6"/>
  <c r="G130" i="6"/>
  <c r="F130" i="6"/>
  <c r="Q129" i="6"/>
  <c r="P129" i="6"/>
  <c r="P136" i="6" s="1"/>
  <c r="L129" i="6"/>
  <c r="K129" i="6"/>
  <c r="G128" i="6"/>
  <c r="F128" i="6"/>
  <c r="G127" i="6"/>
  <c r="F127" i="6"/>
  <c r="Q126" i="6"/>
  <c r="P126" i="6"/>
  <c r="L126" i="6"/>
  <c r="K126" i="6"/>
  <c r="K136" i="6" s="1"/>
  <c r="F126" i="6"/>
  <c r="Q123" i="6"/>
  <c r="P123" i="6"/>
  <c r="L123" i="6"/>
  <c r="K123" i="6"/>
  <c r="F123" i="6"/>
  <c r="G122" i="6"/>
  <c r="F122" i="6"/>
  <c r="G121" i="6"/>
  <c r="F121" i="6"/>
  <c r="G120" i="6"/>
  <c r="F120" i="6"/>
  <c r="F119" i="6"/>
  <c r="G118" i="6"/>
  <c r="F118" i="6"/>
  <c r="G117" i="6"/>
  <c r="F117" i="6"/>
  <c r="Q114" i="6"/>
  <c r="L114" i="6"/>
  <c r="G113" i="6"/>
  <c r="F113" i="6"/>
  <c r="G112" i="6"/>
  <c r="F112" i="6"/>
  <c r="G111" i="6"/>
  <c r="F111" i="6"/>
  <c r="G110" i="6"/>
  <c r="F110" i="6"/>
  <c r="Q109" i="6"/>
  <c r="P109" i="6"/>
  <c r="P114" i="6" s="1"/>
  <c r="L109" i="6"/>
  <c r="K109" i="6"/>
  <c r="G108" i="6"/>
  <c r="F108" i="6"/>
  <c r="F105" i="6" s="1"/>
  <c r="G107" i="6"/>
  <c r="F107" i="6"/>
  <c r="G106" i="6"/>
  <c r="F106" i="6"/>
  <c r="Q105" i="6"/>
  <c r="P105" i="6"/>
  <c r="L105" i="6"/>
  <c r="K105" i="6"/>
  <c r="K114" i="6" s="1"/>
  <c r="G105" i="6"/>
  <c r="Q102" i="6"/>
  <c r="P102" i="6"/>
  <c r="G101" i="6"/>
  <c r="F101" i="6"/>
  <c r="G100" i="6"/>
  <c r="F100" i="6"/>
  <c r="F99" i="6"/>
  <c r="F98" i="6"/>
  <c r="G98" i="6" s="1"/>
  <c r="G97" i="6"/>
  <c r="F97" i="6"/>
  <c r="Q96" i="6"/>
  <c r="P96" i="6"/>
  <c r="L96" i="6"/>
  <c r="K96" i="6"/>
  <c r="F96" i="6"/>
  <c r="F95" i="6"/>
  <c r="G94" i="6"/>
  <c r="F94" i="6"/>
  <c r="G93" i="6"/>
  <c r="F93" i="6"/>
  <c r="G92" i="6"/>
  <c r="F92" i="6"/>
  <c r="F91" i="6"/>
  <c r="Q90" i="6"/>
  <c r="P90" i="6"/>
  <c r="L90" i="6"/>
  <c r="K90" i="6"/>
  <c r="G89" i="6"/>
  <c r="F89" i="6"/>
  <c r="G88" i="6"/>
  <c r="F88" i="6"/>
  <c r="F84" i="6" s="1"/>
  <c r="G87" i="6"/>
  <c r="F87" i="6"/>
  <c r="G86" i="6"/>
  <c r="F86" i="6"/>
  <c r="G85" i="6"/>
  <c r="F85" i="6"/>
  <c r="Q84" i="6"/>
  <c r="P84" i="6"/>
  <c r="L84" i="6"/>
  <c r="K84" i="6"/>
  <c r="G83" i="6"/>
  <c r="F83" i="6"/>
  <c r="G82" i="6"/>
  <c r="F82" i="6"/>
  <c r="G81" i="6"/>
  <c r="F81" i="6"/>
  <c r="F80" i="6"/>
  <c r="G80" i="6" s="1"/>
  <c r="F79" i="6"/>
  <c r="G79" i="6" s="1"/>
  <c r="Q78" i="6"/>
  <c r="P78" i="6"/>
  <c r="L78" i="6"/>
  <c r="K78" i="6"/>
  <c r="G77" i="6"/>
  <c r="F77" i="6"/>
  <c r="F76" i="6"/>
  <c r="G75" i="6"/>
  <c r="F75" i="6"/>
  <c r="G74" i="6"/>
  <c r="F74" i="6"/>
  <c r="G73" i="6"/>
  <c r="F73" i="6"/>
  <c r="Q72" i="6"/>
  <c r="P72" i="6"/>
  <c r="L72" i="6"/>
  <c r="K72" i="6"/>
  <c r="G71" i="6"/>
  <c r="F71" i="6"/>
  <c r="G70" i="6"/>
  <c r="F70" i="6"/>
  <c r="F69" i="6"/>
  <c r="F66" i="6" s="1"/>
  <c r="G68" i="6"/>
  <c r="F68" i="6"/>
  <c r="G67" i="6"/>
  <c r="F67" i="6"/>
  <c r="Q66" i="6"/>
  <c r="P66" i="6"/>
  <c r="L66" i="6"/>
  <c r="K66" i="6"/>
  <c r="G65" i="6"/>
  <c r="F65" i="6"/>
  <c r="G64" i="6"/>
  <c r="F64" i="6"/>
  <c r="F63" i="6"/>
  <c r="G63" i="6" s="1"/>
  <c r="F62" i="6"/>
  <c r="G62" i="6" s="1"/>
  <c r="F61" i="6"/>
  <c r="Q60" i="6"/>
  <c r="P60" i="6"/>
  <c r="L60" i="6"/>
  <c r="K60" i="6"/>
  <c r="F59" i="6"/>
  <c r="G59" i="6" s="1"/>
  <c r="F58" i="6"/>
  <c r="G58" i="6" s="1"/>
  <c r="G57" i="6"/>
  <c r="F57" i="6"/>
  <c r="G56" i="6"/>
  <c r="F56" i="6"/>
  <c r="F55" i="6"/>
  <c r="Q54" i="6"/>
  <c r="P54" i="6"/>
  <c r="L54" i="6"/>
  <c r="K54" i="6"/>
  <c r="F53" i="6"/>
  <c r="G52" i="6"/>
  <c r="F52" i="6"/>
  <c r="G51" i="6"/>
  <c r="F51" i="6"/>
  <c r="F50" i="6"/>
  <c r="G49" i="6"/>
  <c r="F49" i="6"/>
  <c r="Q48" i="6"/>
  <c r="P48" i="6"/>
  <c r="L48" i="6"/>
  <c r="K48" i="6"/>
  <c r="G47" i="6"/>
  <c r="F47" i="6"/>
  <c r="G46" i="6"/>
  <c r="F46" i="6"/>
  <c r="G45" i="6"/>
  <c r="F45" i="6"/>
  <c r="F44" i="6"/>
  <c r="F43" i="6"/>
  <c r="Q42" i="6"/>
  <c r="P42" i="6"/>
  <c r="L42" i="6"/>
  <c r="K42" i="6"/>
  <c r="G41" i="6"/>
  <c r="F41" i="6"/>
  <c r="G40" i="6"/>
  <c r="F40" i="6"/>
  <c r="G39" i="6"/>
  <c r="F39" i="6"/>
  <c r="G38" i="6"/>
  <c r="F38" i="6"/>
  <c r="G37" i="6"/>
  <c r="F37" i="6"/>
  <c r="Q36" i="6"/>
  <c r="P36" i="6"/>
  <c r="L36" i="6"/>
  <c r="K36" i="6"/>
  <c r="F35" i="6"/>
  <c r="G35" i="6" s="1"/>
  <c r="G34" i="6"/>
  <c r="F34" i="6"/>
  <c r="F33" i="6"/>
  <c r="G33" i="6" s="1"/>
  <c r="F32" i="6"/>
  <c r="G31" i="6"/>
  <c r="F31" i="6"/>
  <c r="Q30" i="6"/>
  <c r="P30" i="6"/>
  <c r="L30" i="6"/>
  <c r="K30" i="6"/>
  <c r="P27" i="6"/>
  <c r="P145" i="6" s="1"/>
  <c r="P163" i="6" s="1"/>
  <c r="G26" i="6"/>
  <c r="F26" i="6"/>
  <c r="G25" i="6"/>
  <c r="F25" i="6"/>
  <c r="T24" i="6"/>
  <c r="S24" i="6"/>
  <c r="R24" i="6"/>
  <c r="F24" i="6"/>
  <c r="G24" i="6" s="1"/>
  <c r="G23" i="6"/>
  <c r="F23" i="6"/>
  <c r="F22" i="6"/>
  <c r="F21" i="6"/>
  <c r="G20" i="6"/>
  <c r="F20" i="6"/>
  <c r="Q19" i="6"/>
  <c r="P19" i="6"/>
  <c r="L19" i="6"/>
  <c r="L27" i="6" s="1"/>
  <c r="K19" i="6"/>
  <c r="K27" i="6" s="1"/>
  <c r="G18" i="6"/>
  <c r="F18" i="6"/>
  <c r="F17" i="6"/>
  <c r="G17" i="6" s="1"/>
  <c r="F16" i="6"/>
  <c r="G16" i="6" s="1"/>
  <c r="F15" i="6"/>
  <c r="G15" i="6" s="1"/>
  <c r="F14" i="6"/>
  <c r="F12" i="6" s="1"/>
  <c r="F13" i="6"/>
  <c r="Q12" i="6"/>
  <c r="Q27" i="6" s="1"/>
  <c r="P12" i="6"/>
  <c r="L12" i="6"/>
  <c r="K12" i="6"/>
  <c r="F11" i="6"/>
  <c r="I8" i="6"/>
  <c r="H8" i="6"/>
  <c r="E32" i="1"/>
  <c r="L26" i="1"/>
  <c r="K16" i="1"/>
  <c r="K36" i="1"/>
  <c r="J42" i="1"/>
  <c r="L40" i="1"/>
  <c r="J36" i="1"/>
  <c r="J16" i="1"/>
  <c r="F153" i="7"/>
  <c r="F153" i="10"/>
  <c r="F153" i="12"/>
  <c r="F156" i="5"/>
  <c r="G156" i="5" s="1"/>
  <c r="F159" i="7"/>
  <c r="G159" i="7" s="1"/>
  <c r="F159" i="10"/>
  <c r="G159" i="10" s="1"/>
  <c r="F159" i="12"/>
  <c r="G159" i="12" s="1"/>
  <c r="F159" i="4"/>
  <c r="G159" i="4" s="1"/>
  <c r="F11" i="4"/>
  <c r="F119" i="4"/>
  <c r="G119" i="4" s="1"/>
  <c r="F119" i="5"/>
  <c r="G119" i="5" s="1"/>
  <c r="F77" i="5"/>
  <c r="G77" i="5" s="1"/>
  <c r="F76" i="5"/>
  <c r="G76" i="5" s="1"/>
  <c r="F76" i="7"/>
  <c r="G76" i="7" s="1"/>
  <c r="F75" i="7"/>
  <c r="G75" i="7" s="1"/>
  <c r="F74" i="7"/>
  <c r="G74" i="7" s="1"/>
  <c r="G71" i="15" l="1"/>
  <c r="F126" i="15"/>
  <c r="F136" i="15" s="1"/>
  <c r="G127" i="15"/>
  <c r="F60" i="15"/>
  <c r="G62" i="15"/>
  <c r="K102" i="15"/>
  <c r="K145" i="15" s="1"/>
  <c r="K163" i="15" s="1"/>
  <c r="G113" i="15"/>
  <c r="G32" i="15"/>
  <c r="Q114" i="15"/>
  <c r="G42" i="15"/>
  <c r="G95" i="15"/>
  <c r="G89" i="15"/>
  <c r="Q136" i="15"/>
  <c r="G86" i="15"/>
  <c r="F84" i="15"/>
  <c r="G22" i="15"/>
  <c r="F36" i="15"/>
  <c r="G54" i="15"/>
  <c r="G38" i="15"/>
  <c r="G92" i="15"/>
  <c r="G30" i="15"/>
  <c r="G13" i="15"/>
  <c r="F12" i="15"/>
  <c r="G50" i="15"/>
  <c r="F148" i="15"/>
  <c r="G23" i="15"/>
  <c r="G25" i="15"/>
  <c r="G56" i="15"/>
  <c r="G150" i="15"/>
  <c r="G158" i="15"/>
  <c r="Q102" i="15"/>
  <c r="G21" i="15"/>
  <c r="L145" i="15"/>
  <c r="F48" i="15"/>
  <c r="F102" i="15" s="1"/>
  <c r="G49" i="15"/>
  <c r="F66" i="15"/>
  <c r="G80" i="15"/>
  <c r="F153" i="15"/>
  <c r="F27" i="15"/>
  <c r="Q145" i="15"/>
  <c r="P145" i="15"/>
  <c r="P163" i="15" s="1"/>
  <c r="G39" i="15"/>
  <c r="G69" i="15"/>
  <c r="F109" i="15"/>
  <c r="G117" i="15"/>
  <c r="F123" i="15"/>
  <c r="G11" i="15"/>
  <c r="G18" i="15"/>
  <c r="F78" i="15"/>
  <c r="G88" i="15"/>
  <c r="G84" i="15" s="1"/>
  <c r="G111" i="15"/>
  <c r="G152" i="15"/>
  <c r="G76" i="15"/>
  <c r="F72" i="15"/>
  <c r="F105" i="15"/>
  <c r="G106" i="15"/>
  <c r="G20" i="15"/>
  <c r="G60" i="15"/>
  <c r="G72" i="15"/>
  <c r="F96" i="15"/>
  <c r="G98" i="15"/>
  <c r="F90" i="15"/>
  <c r="G131" i="15"/>
  <c r="G129" i="15" s="1"/>
  <c r="F143" i="15"/>
  <c r="G17" i="15"/>
  <c r="G64" i="15"/>
  <c r="G68" i="15"/>
  <c r="G91" i="15"/>
  <c r="G94" i="15"/>
  <c r="G100" i="15"/>
  <c r="G141" i="15"/>
  <c r="G154" i="15"/>
  <c r="P102" i="15"/>
  <c r="G133" i="15"/>
  <c r="G47" i="14"/>
  <c r="K102" i="14"/>
  <c r="K145" i="14" s="1"/>
  <c r="K163" i="14" s="1"/>
  <c r="G155" i="14"/>
  <c r="F72" i="14"/>
  <c r="G38" i="14"/>
  <c r="F153" i="14"/>
  <c r="Q145" i="14"/>
  <c r="G25" i="14"/>
  <c r="G39" i="14"/>
  <c r="F54" i="14"/>
  <c r="G58" i="14"/>
  <c r="G46" i="14"/>
  <c r="F42" i="14"/>
  <c r="G21" i="14"/>
  <c r="F12" i="14"/>
  <c r="F19" i="14"/>
  <c r="G76" i="14"/>
  <c r="G13" i="14"/>
  <c r="Q102" i="14"/>
  <c r="F27" i="14"/>
  <c r="G88" i="14"/>
  <c r="G11" i="14"/>
  <c r="G129" i="14"/>
  <c r="G49" i="14"/>
  <c r="F90" i="14"/>
  <c r="G18" i="14"/>
  <c r="G20" i="14"/>
  <c r="F84" i="14"/>
  <c r="F102" i="14" s="1"/>
  <c r="G96" i="14"/>
  <c r="L102" i="14"/>
  <c r="L145" i="14" s="1"/>
  <c r="G17" i="14"/>
  <c r="G61" i="14"/>
  <c r="P102" i="14"/>
  <c r="P145" i="14" s="1"/>
  <c r="P163" i="14" s="1"/>
  <c r="G34" i="14"/>
  <c r="G44" i="14"/>
  <c r="G133" i="14"/>
  <c r="Q136" i="14"/>
  <c r="G86" i="14"/>
  <c r="F132" i="14"/>
  <c r="F143" i="14"/>
  <c r="G15" i="14"/>
  <c r="G23" i="14"/>
  <c r="G54" i="14"/>
  <c r="F109" i="14"/>
  <c r="F114" i="14" s="1"/>
  <c r="G134" i="14"/>
  <c r="F148" i="14"/>
  <c r="G113" i="14"/>
  <c r="G152" i="14"/>
  <c r="F126" i="14"/>
  <c r="Q160" i="14"/>
  <c r="G65" i="14"/>
  <c r="G67" i="14"/>
  <c r="G75" i="14"/>
  <c r="G83" i="14"/>
  <c r="G85" i="14"/>
  <c r="G93" i="14"/>
  <c r="G90" i="14" s="1"/>
  <c r="G101" i="14"/>
  <c r="G105" i="14"/>
  <c r="G107" i="14"/>
  <c r="G112" i="14"/>
  <c r="G64" i="14"/>
  <c r="G74" i="14"/>
  <c r="G82" i="14"/>
  <c r="G111" i="14"/>
  <c r="G121" i="14"/>
  <c r="G127" i="14"/>
  <c r="G141" i="14"/>
  <c r="G150" i="14"/>
  <c r="G148" i="14" s="1"/>
  <c r="G158" i="14"/>
  <c r="K145" i="8"/>
  <c r="K163" i="8" s="1"/>
  <c r="G64" i="8"/>
  <c r="G16" i="8"/>
  <c r="G92" i="8"/>
  <c r="G53" i="8"/>
  <c r="G56" i="8"/>
  <c r="G17" i="8"/>
  <c r="F54" i="8"/>
  <c r="G11" i="8"/>
  <c r="F27" i="8"/>
  <c r="G47" i="8"/>
  <c r="F84" i="8"/>
  <c r="G89" i="8"/>
  <c r="F42" i="8"/>
  <c r="Q27" i="8"/>
  <c r="F30" i="8"/>
  <c r="G45" i="8"/>
  <c r="G52" i="8"/>
  <c r="G71" i="8"/>
  <c r="F66" i="8"/>
  <c r="G81" i="8"/>
  <c r="G31" i="8"/>
  <c r="G34" i="8"/>
  <c r="G58" i="8"/>
  <c r="G113" i="8"/>
  <c r="F36" i="8"/>
  <c r="G37" i="8"/>
  <c r="G131" i="8"/>
  <c r="F129" i="8"/>
  <c r="Q114" i="8"/>
  <c r="Q136" i="8"/>
  <c r="F153" i="8"/>
  <c r="G59" i="8"/>
  <c r="G13" i="8"/>
  <c r="K102" i="8"/>
  <c r="F143" i="8"/>
  <c r="G141" i="8"/>
  <c r="G21" i="8"/>
  <c r="L102" i="8"/>
  <c r="G120" i="8"/>
  <c r="G149" i="8"/>
  <c r="G39" i="8"/>
  <c r="F48" i="8"/>
  <c r="G73" i="8"/>
  <c r="G76" i="8"/>
  <c r="F123" i="8"/>
  <c r="G133" i="8"/>
  <c r="F132" i="8"/>
  <c r="F136" i="8" s="1"/>
  <c r="F148" i="8"/>
  <c r="G66" i="8"/>
  <c r="F90" i="8"/>
  <c r="P102" i="8"/>
  <c r="P145" i="8" s="1"/>
  <c r="P163" i="8" s="1"/>
  <c r="G74" i="8"/>
  <c r="G100" i="8"/>
  <c r="G110" i="8"/>
  <c r="G157" i="8"/>
  <c r="Q102" i="8"/>
  <c r="G55" i="8"/>
  <c r="G86" i="8"/>
  <c r="F96" i="8"/>
  <c r="L114" i="8"/>
  <c r="L145" i="8" s="1"/>
  <c r="G33" i="8"/>
  <c r="G41" i="8"/>
  <c r="G43" i="8"/>
  <c r="G51" i="8"/>
  <c r="G94" i="8"/>
  <c r="G97" i="8"/>
  <c r="G117" i="8"/>
  <c r="G127" i="8"/>
  <c r="F60" i="8"/>
  <c r="G154" i="8"/>
  <c r="P160" i="8"/>
  <c r="G106" i="8"/>
  <c r="G111" i="8"/>
  <c r="G140" i="8"/>
  <c r="G143" i="8" s="1"/>
  <c r="G68" i="8"/>
  <c r="F78" i="8"/>
  <c r="G152" i="8"/>
  <c r="F90" i="6"/>
  <c r="G91" i="6"/>
  <c r="G14" i="6"/>
  <c r="F42" i="6"/>
  <c r="G76" i="6"/>
  <c r="G44" i="6"/>
  <c r="F60" i="6"/>
  <c r="G61" i="6"/>
  <c r="G99" i="6"/>
  <c r="F114" i="6"/>
  <c r="G22" i="6"/>
  <c r="L102" i="6"/>
  <c r="L145" i="6" s="1"/>
  <c r="G69" i="6"/>
  <c r="G66" i="6" s="1"/>
  <c r="G96" i="6"/>
  <c r="F132" i="6"/>
  <c r="F48" i="6"/>
  <c r="K102" i="6"/>
  <c r="K145" i="6" s="1"/>
  <c r="K163" i="6" s="1"/>
  <c r="G32" i="6"/>
  <c r="F30" i="6"/>
  <c r="G78" i="6"/>
  <c r="G30" i="6"/>
  <c r="G53" i="6"/>
  <c r="G43" i="6"/>
  <c r="L136" i="6"/>
  <c r="G140" i="6"/>
  <c r="G143" i="6" s="1"/>
  <c r="F41" i="1" s="1"/>
  <c r="G114" i="6"/>
  <c r="F19" i="6"/>
  <c r="G84" i="6"/>
  <c r="G109" i="6"/>
  <c r="G11" i="6"/>
  <c r="G13" i="6"/>
  <c r="G21" i="6"/>
  <c r="G50" i="6"/>
  <c r="G48" i="6" s="1"/>
  <c r="F129" i="6"/>
  <c r="G152" i="6"/>
  <c r="F78" i="6"/>
  <c r="G119" i="6"/>
  <c r="G131" i="6"/>
  <c r="G95" i="6"/>
  <c r="F27" i="6"/>
  <c r="G36" i="6"/>
  <c r="G135" i="6"/>
  <c r="G132" i="6" s="1"/>
  <c r="F143" i="6"/>
  <c r="G157" i="6"/>
  <c r="G126" i="6"/>
  <c r="G155" i="6"/>
  <c r="F148" i="6"/>
  <c r="F160" i="6" s="1"/>
  <c r="F72" i="6"/>
  <c r="F109" i="6"/>
  <c r="F54" i="6"/>
  <c r="F36" i="6"/>
  <c r="G55" i="6"/>
  <c r="Q136" i="6"/>
  <c r="Q145" i="6" s="1"/>
  <c r="J20" i="1"/>
  <c r="G169" i="12"/>
  <c r="F169" i="12"/>
  <c r="F158" i="12"/>
  <c r="G158" i="12" s="1"/>
  <c r="F157" i="12"/>
  <c r="F156" i="12"/>
  <c r="G156" i="12" s="1"/>
  <c r="F155" i="12"/>
  <c r="F154" i="12"/>
  <c r="G154" i="12" s="1"/>
  <c r="Q153" i="12"/>
  <c r="P153" i="12"/>
  <c r="L153" i="12"/>
  <c r="K153" i="12"/>
  <c r="F152" i="12"/>
  <c r="G152" i="12" s="1"/>
  <c r="F151" i="12"/>
  <c r="G150" i="12"/>
  <c r="F150" i="12"/>
  <c r="F149" i="12"/>
  <c r="Q148" i="12"/>
  <c r="Q160" i="12" s="1"/>
  <c r="P148" i="12"/>
  <c r="P160" i="12" s="1"/>
  <c r="L148" i="12"/>
  <c r="K148" i="12"/>
  <c r="Q143" i="12"/>
  <c r="P143" i="12"/>
  <c r="L143" i="12"/>
  <c r="K143" i="12"/>
  <c r="F142" i="12"/>
  <c r="F141" i="12"/>
  <c r="G141" i="12" s="1"/>
  <c r="F140" i="12"/>
  <c r="F139" i="12"/>
  <c r="F135" i="12"/>
  <c r="G135" i="12" s="1"/>
  <c r="F134" i="12"/>
  <c r="F133" i="12"/>
  <c r="G133" i="12" s="1"/>
  <c r="Q132" i="12"/>
  <c r="P132" i="12"/>
  <c r="L132" i="12"/>
  <c r="K132" i="12"/>
  <c r="F131" i="12"/>
  <c r="G131" i="12" s="1"/>
  <c r="F130" i="12"/>
  <c r="Q129" i="12"/>
  <c r="P129" i="12"/>
  <c r="L129" i="12"/>
  <c r="K129" i="12"/>
  <c r="F128" i="12"/>
  <c r="F127" i="12"/>
  <c r="F126" i="12" s="1"/>
  <c r="Q126" i="12"/>
  <c r="P126" i="12"/>
  <c r="P136" i="12" s="1"/>
  <c r="L126" i="12"/>
  <c r="K126" i="12"/>
  <c r="K136" i="12" s="1"/>
  <c r="Q123" i="12"/>
  <c r="P123" i="12"/>
  <c r="L123" i="12"/>
  <c r="K123" i="12"/>
  <c r="F122" i="12"/>
  <c r="F121" i="12"/>
  <c r="G121" i="12" s="1"/>
  <c r="F120" i="12"/>
  <c r="G119" i="12"/>
  <c r="F118" i="12"/>
  <c r="G118" i="12" s="1"/>
  <c r="F117" i="12"/>
  <c r="G117" i="12" s="1"/>
  <c r="K114" i="12"/>
  <c r="F113" i="12"/>
  <c r="F109" i="12" s="1"/>
  <c r="F112" i="12"/>
  <c r="G112" i="12" s="1"/>
  <c r="F111" i="12"/>
  <c r="F110" i="12"/>
  <c r="G110" i="12" s="1"/>
  <c r="Q109" i="12"/>
  <c r="P109" i="12"/>
  <c r="L109" i="12"/>
  <c r="K109" i="12"/>
  <c r="F108" i="12"/>
  <c r="G108" i="12" s="1"/>
  <c r="F107" i="12"/>
  <c r="G107" i="12" s="1"/>
  <c r="F106" i="12"/>
  <c r="Q105" i="12"/>
  <c r="P105" i="12"/>
  <c r="P114" i="12" s="1"/>
  <c r="L105" i="12"/>
  <c r="K105" i="12"/>
  <c r="F105" i="12"/>
  <c r="F114" i="12" s="1"/>
  <c r="F101" i="12"/>
  <c r="G101" i="12" s="1"/>
  <c r="F100" i="12"/>
  <c r="F99" i="12"/>
  <c r="G99" i="12" s="1"/>
  <c r="F98" i="12"/>
  <c r="F97" i="12"/>
  <c r="Q96" i="12"/>
  <c r="P96" i="12"/>
  <c r="L96" i="12"/>
  <c r="K96" i="12"/>
  <c r="F95" i="12"/>
  <c r="G95" i="12" s="1"/>
  <c r="F94" i="12"/>
  <c r="F93" i="12"/>
  <c r="G93" i="12" s="1"/>
  <c r="F92" i="12"/>
  <c r="F91" i="12"/>
  <c r="G91" i="12" s="1"/>
  <c r="Q90" i="12"/>
  <c r="P90" i="12"/>
  <c r="L90" i="12"/>
  <c r="K90" i="12"/>
  <c r="F89" i="12"/>
  <c r="G89" i="12" s="1"/>
  <c r="F88" i="12"/>
  <c r="G88" i="12" s="1"/>
  <c r="F87" i="12"/>
  <c r="G87" i="12" s="1"/>
  <c r="F86" i="12"/>
  <c r="F85" i="12"/>
  <c r="G85" i="12" s="1"/>
  <c r="Q84" i="12"/>
  <c r="P84" i="12"/>
  <c r="L84" i="12"/>
  <c r="K84" i="12"/>
  <c r="F83" i="12"/>
  <c r="G83" i="12" s="1"/>
  <c r="F82" i="12"/>
  <c r="G82" i="12" s="1"/>
  <c r="F81" i="12"/>
  <c r="G81" i="12" s="1"/>
  <c r="F80" i="12"/>
  <c r="F79" i="12"/>
  <c r="Q78" i="12"/>
  <c r="P78" i="12"/>
  <c r="L78" i="12"/>
  <c r="K78" i="12"/>
  <c r="F77" i="12"/>
  <c r="F76" i="12"/>
  <c r="F75" i="12"/>
  <c r="G75" i="12" s="1"/>
  <c r="F74" i="12"/>
  <c r="F73" i="12"/>
  <c r="Q72" i="12"/>
  <c r="P72" i="12"/>
  <c r="L72" i="12"/>
  <c r="K72" i="12"/>
  <c r="F71" i="12"/>
  <c r="G71" i="12" s="1"/>
  <c r="F70" i="12"/>
  <c r="F69" i="12"/>
  <c r="G69" i="12" s="1"/>
  <c r="F68" i="12"/>
  <c r="F67" i="12"/>
  <c r="Q66" i="12"/>
  <c r="P66" i="12"/>
  <c r="L66" i="12"/>
  <c r="K66" i="12"/>
  <c r="F65" i="12"/>
  <c r="F64" i="12"/>
  <c r="F63" i="12"/>
  <c r="G63" i="12" s="1"/>
  <c r="F62" i="12"/>
  <c r="G62" i="12" s="1"/>
  <c r="F61" i="12"/>
  <c r="G61" i="12" s="1"/>
  <c r="Q60" i="12"/>
  <c r="P60" i="12"/>
  <c r="L60" i="12"/>
  <c r="K60" i="12"/>
  <c r="F59" i="12"/>
  <c r="F58" i="12"/>
  <c r="F57" i="12"/>
  <c r="G57" i="12" s="1"/>
  <c r="F56" i="12"/>
  <c r="G56" i="12" s="1"/>
  <c r="F55" i="12"/>
  <c r="Q54" i="12"/>
  <c r="P54" i="12"/>
  <c r="L54" i="12"/>
  <c r="K54" i="12"/>
  <c r="F54" i="12"/>
  <c r="F53" i="12"/>
  <c r="G53" i="12" s="1"/>
  <c r="F52" i="12"/>
  <c r="G52" i="12" s="1"/>
  <c r="F51" i="12"/>
  <c r="F50" i="12"/>
  <c r="F48" i="12" s="1"/>
  <c r="F49" i="12"/>
  <c r="G49" i="12" s="1"/>
  <c r="Q48" i="12"/>
  <c r="P48" i="12"/>
  <c r="L48" i="12"/>
  <c r="K48" i="12"/>
  <c r="G47" i="12"/>
  <c r="F47" i="12"/>
  <c r="F46" i="12"/>
  <c r="G46" i="12" s="1"/>
  <c r="F45" i="12"/>
  <c r="F44" i="12"/>
  <c r="F43" i="12"/>
  <c r="F42" i="12" s="1"/>
  <c r="Q42" i="12"/>
  <c r="P42" i="12"/>
  <c r="L42" i="12"/>
  <c r="K42" i="12"/>
  <c r="F41" i="12"/>
  <c r="G41" i="12" s="1"/>
  <c r="F40" i="12"/>
  <c r="F36" i="12" s="1"/>
  <c r="F39" i="12"/>
  <c r="F38" i="12"/>
  <c r="F37" i="12"/>
  <c r="G37" i="12" s="1"/>
  <c r="Q36" i="12"/>
  <c r="P36" i="12"/>
  <c r="L36" i="12"/>
  <c r="K36" i="12"/>
  <c r="F35" i="12"/>
  <c r="G35" i="12" s="1"/>
  <c r="F34" i="12"/>
  <c r="G34" i="12" s="1"/>
  <c r="F33" i="12"/>
  <c r="F32" i="12"/>
  <c r="F30" i="12" s="1"/>
  <c r="G31" i="12"/>
  <c r="F31" i="12"/>
  <c r="Q30" i="12"/>
  <c r="P30" i="12"/>
  <c r="L30" i="12"/>
  <c r="K30" i="12"/>
  <c r="G26" i="12"/>
  <c r="F26" i="12"/>
  <c r="F25" i="12"/>
  <c r="G25" i="12" s="1"/>
  <c r="T24" i="12"/>
  <c r="S24" i="12"/>
  <c r="R24" i="12"/>
  <c r="F24" i="12"/>
  <c r="G24" i="12" s="1"/>
  <c r="F23" i="12"/>
  <c r="F22" i="12"/>
  <c r="G22" i="12" s="1"/>
  <c r="F21" i="12"/>
  <c r="G21" i="12" s="1"/>
  <c r="F20" i="12"/>
  <c r="Q19" i="12"/>
  <c r="P19" i="12"/>
  <c r="L19" i="12"/>
  <c r="L27" i="12" s="1"/>
  <c r="K19" i="12"/>
  <c r="F18" i="12"/>
  <c r="F17" i="12"/>
  <c r="F16" i="12"/>
  <c r="G16" i="12" s="1"/>
  <c r="F15" i="12"/>
  <c r="G15" i="12" s="1"/>
  <c r="F14" i="12"/>
  <c r="F13" i="12"/>
  <c r="Q12" i="12"/>
  <c r="P12" i="12"/>
  <c r="L12" i="12"/>
  <c r="K12" i="12"/>
  <c r="F11" i="12"/>
  <c r="I8" i="12"/>
  <c r="J8" i="12" s="1"/>
  <c r="H8" i="12"/>
  <c r="G169" i="10"/>
  <c r="F169" i="10"/>
  <c r="F158" i="10"/>
  <c r="G158" i="10" s="1"/>
  <c r="F157" i="10"/>
  <c r="G157" i="10" s="1"/>
  <c r="F156" i="10"/>
  <c r="G156" i="10" s="1"/>
  <c r="F155" i="10"/>
  <c r="F154" i="10"/>
  <c r="G154" i="10" s="1"/>
  <c r="Q153" i="10"/>
  <c r="P153" i="10"/>
  <c r="L153" i="10"/>
  <c r="K153" i="10"/>
  <c r="F152" i="10"/>
  <c r="G152" i="10" s="1"/>
  <c r="F151" i="10"/>
  <c r="G151" i="10" s="1"/>
  <c r="G150" i="10"/>
  <c r="F150" i="10"/>
  <c r="F149" i="10"/>
  <c r="Q148" i="10"/>
  <c r="Q160" i="10" s="1"/>
  <c r="P148" i="10"/>
  <c r="P160" i="10" s="1"/>
  <c r="L148" i="10"/>
  <c r="K148" i="10"/>
  <c r="K160" i="10" s="1"/>
  <c r="Q143" i="10"/>
  <c r="P143" i="10"/>
  <c r="L143" i="10"/>
  <c r="K143" i="10"/>
  <c r="F142" i="10"/>
  <c r="G142" i="10" s="1"/>
  <c r="F141" i="10"/>
  <c r="G141" i="10" s="1"/>
  <c r="F140" i="10"/>
  <c r="F139" i="10"/>
  <c r="F143" i="10" s="1"/>
  <c r="G135" i="10"/>
  <c r="F135" i="10"/>
  <c r="F134" i="10"/>
  <c r="G134" i="10" s="1"/>
  <c r="F133" i="10"/>
  <c r="G133" i="10" s="1"/>
  <c r="Q132" i="10"/>
  <c r="P132" i="10"/>
  <c r="L132" i="10"/>
  <c r="K132" i="10"/>
  <c r="F132" i="10"/>
  <c r="F131" i="10"/>
  <c r="G131" i="10" s="1"/>
  <c r="F130" i="10"/>
  <c r="Q129" i="10"/>
  <c r="P129" i="10"/>
  <c r="L129" i="10"/>
  <c r="K129" i="10"/>
  <c r="F128" i="10"/>
  <c r="F126" i="10" s="1"/>
  <c r="G127" i="10"/>
  <c r="F127" i="10"/>
  <c r="Q126" i="10"/>
  <c r="Q136" i="10" s="1"/>
  <c r="P126" i="10"/>
  <c r="P136" i="10" s="1"/>
  <c r="L126" i="10"/>
  <c r="K126" i="10"/>
  <c r="Q123" i="10"/>
  <c r="P123" i="10"/>
  <c r="L123" i="10"/>
  <c r="K123" i="10"/>
  <c r="F122" i="10"/>
  <c r="F121" i="10"/>
  <c r="G121" i="10" s="1"/>
  <c r="F120" i="10"/>
  <c r="G120" i="10" s="1"/>
  <c r="G119" i="10"/>
  <c r="G118" i="10"/>
  <c r="F118" i="10"/>
  <c r="F117" i="10"/>
  <c r="F113" i="10"/>
  <c r="F112" i="10"/>
  <c r="G112" i="10" s="1"/>
  <c r="F111" i="10"/>
  <c r="G111" i="10" s="1"/>
  <c r="F110" i="10"/>
  <c r="G110" i="10" s="1"/>
  <c r="Q109" i="10"/>
  <c r="P109" i="10"/>
  <c r="L109" i="10"/>
  <c r="K109" i="10"/>
  <c r="F108" i="10"/>
  <c r="G108" i="10" s="1"/>
  <c r="F107" i="10"/>
  <c r="G107" i="10" s="1"/>
  <c r="F106" i="10"/>
  <c r="F105" i="10" s="1"/>
  <c r="Q105" i="10"/>
  <c r="P105" i="10"/>
  <c r="P114" i="10" s="1"/>
  <c r="L105" i="10"/>
  <c r="K105" i="10"/>
  <c r="K114" i="10" s="1"/>
  <c r="F101" i="10"/>
  <c r="G101" i="10" s="1"/>
  <c r="F100" i="10"/>
  <c r="F96" i="10" s="1"/>
  <c r="F99" i="10"/>
  <c r="G99" i="10" s="1"/>
  <c r="F98" i="10"/>
  <c r="F97" i="10"/>
  <c r="G97" i="10" s="1"/>
  <c r="Q96" i="10"/>
  <c r="P96" i="10"/>
  <c r="L96" i="10"/>
  <c r="K96" i="10"/>
  <c r="F95" i="10"/>
  <c r="G95" i="10" s="1"/>
  <c r="F94" i="10"/>
  <c r="G94" i="10" s="1"/>
  <c r="F93" i="10"/>
  <c r="G93" i="10" s="1"/>
  <c r="F92" i="10"/>
  <c r="F91" i="10"/>
  <c r="G91" i="10" s="1"/>
  <c r="Q90" i="10"/>
  <c r="P90" i="10"/>
  <c r="L90" i="10"/>
  <c r="K90" i="10"/>
  <c r="F89" i="10"/>
  <c r="G89" i="10" s="1"/>
  <c r="F88" i="10"/>
  <c r="G88" i="10" s="1"/>
  <c r="G87" i="10"/>
  <c r="F87" i="10"/>
  <c r="F86" i="10"/>
  <c r="F85" i="10"/>
  <c r="G85" i="10" s="1"/>
  <c r="Q84" i="10"/>
  <c r="P84" i="10"/>
  <c r="L84" i="10"/>
  <c r="K84" i="10"/>
  <c r="F84" i="10"/>
  <c r="F83" i="10"/>
  <c r="G83" i="10" s="1"/>
  <c r="F82" i="10"/>
  <c r="F81" i="10"/>
  <c r="G81" i="10" s="1"/>
  <c r="F80" i="10"/>
  <c r="G80" i="10" s="1"/>
  <c r="F79" i="10"/>
  <c r="G79" i="10" s="1"/>
  <c r="Q78" i="10"/>
  <c r="P78" i="10"/>
  <c r="L78" i="10"/>
  <c r="K78" i="10"/>
  <c r="F77" i="10"/>
  <c r="G77" i="10" s="1"/>
  <c r="F76" i="10"/>
  <c r="G76" i="10" s="1"/>
  <c r="G75" i="10"/>
  <c r="F75" i="10"/>
  <c r="F74" i="10"/>
  <c r="F73" i="10"/>
  <c r="G73" i="10" s="1"/>
  <c r="Q72" i="10"/>
  <c r="P72" i="10"/>
  <c r="L72" i="10"/>
  <c r="K72" i="10"/>
  <c r="F72" i="10"/>
  <c r="F71" i="10"/>
  <c r="G71" i="10" s="1"/>
  <c r="F70" i="10"/>
  <c r="F69" i="10"/>
  <c r="G69" i="10" s="1"/>
  <c r="F68" i="10"/>
  <c r="F67" i="10"/>
  <c r="G67" i="10" s="1"/>
  <c r="Q66" i="10"/>
  <c r="P66" i="10"/>
  <c r="L66" i="10"/>
  <c r="K66" i="10"/>
  <c r="F65" i="10"/>
  <c r="G65" i="10" s="1"/>
  <c r="F64" i="10"/>
  <c r="F63" i="10"/>
  <c r="G63" i="10" s="1"/>
  <c r="F62" i="10"/>
  <c r="F60" i="10" s="1"/>
  <c r="F61" i="10"/>
  <c r="G61" i="10" s="1"/>
  <c r="Q60" i="10"/>
  <c r="P60" i="10"/>
  <c r="L60" i="10"/>
  <c r="K60" i="10"/>
  <c r="F59" i="10"/>
  <c r="G59" i="10" s="1"/>
  <c r="F58" i="10"/>
  <c r="F54" i="10" s="1"/>
  <c r="F57" i="10"/>
  <c r="G57" i="10" s="1"/>
  <c r="F56" i="10"/>
  <c r="G56" i="10" s="1"/>
  <c r="F55" i="10"/>
  <c r="G55" i="10" s="1"/>
  <c r="Q54" i="10"/>
  <c r="P54" i="10"/>
  <c r="L54" i="10"/>
  <c r="K54" i="10"/>
  <c r="F53" i="10"/>
  <c r="G53" i="10" s="1"/>
  <c r="F52" i="10"/>
  <c r="F51" i="10"/>
  <c r="G51" i="10" s="1"/>
  <c r="F50" i="10"/>
  <c r="F49" i="10"/>
  <c r="G49" i="10" s="1"/>
  <c r="Q48" i="10"/>
  <c r="P48" i="10"/>
  <c r="L48" i="10"/>
  <c r="K48" i="10"/>
  <c r="F47" i="10"/>
  <c r="G47" i="10" s="1"/>
  <c r="F46" i="10"/>
  <c r="F45" i="10"/>
  <c r="G45" i="10" s="1"/>
  <c r="G44" i="10"/>
  <c r="F44" i="10"/>
  <c r="F43" i="10"/>
  <c r="G43" i="10" s="1"/>
  <c r="Q42" i="10"/>
  <c r="P42" i="10"/>
  <c r="L42" i="10"/>
  <c r="K42" i="10"/>
  <c r="F41" i="10"/>
  <c r="G41" i="10" s="1"/>
  <c r="F40" i="10"/>
  <c r="F39" i="10"/>
  <c r="G39" i="10" s="1"/>
  <c r="F38" i="10"/>
  <c r="G38" i="10" s="1"/>
  <c r="F37" i="10"/>
  <c r="G37" i="10" s="1"/>
  <c r="Q36" i="10"/>
  <c r="P36" i="10"/>
  <c r="L36" i="10"/>
  <c r="K36" i="10"/>
  <c r="F35" i="10"/>
  <c r="G35" i="10" s="1"/>
  <c r="F34" i="10"/>
  <c r="G34" i="10" s="1"/>
  <c r="F33" i="10"/>
  <c r="G33" i="10" s="1"/>
  <c r="F32" i="10"/>
  <c r="G32" i="10" s="1"/>
  <c r="F31" i="10"/>
  <c r="G31" i="10" s="1"/>
  <c r="Q30" i="10"/>
  <c r="P30" i="10"/>
  <c r="L30" i="10"/>
  <c r="K30" i="10"/>
  <c r="F26" i="10"/>
  <c r="G26" i="10" s="1"/>
  <c r="F25" i="10"/>
  <c r="G25" i="10" s="1"/>
  <c r="T24" i="10"/>
  <c r="S24" i="10"/>
  <c r="R24" i="10"/>
  <c r="F24" i="10"/>
  <c r="G24" i="10" s="1"/>
  <c r="F23" i="10"/>
  <c r="F22" i="10"/>
  <c r="G21" i="10"/>
  <c r="F21" i="10"/>
  <c r="F20" i="10"/>
  <c r="G20" i="10" s="1"/>
  <c r="Q19" i="10"/>
  <c r="P19" i="10"/>
  <c r="L19" i="10"/>
  <c r="K19" i="10"/>
  <c r="G18" i="10"/>
  <c r="F18" i="10"/>
  <c r="F17" i="10"/>
  <c r="F16" i="10"/>
  <c r="G16" i="10" s="1"/>
  <c r="G15" i="10"/>
  <c r="F15" i="10"/>
  <c r="F14" i="10"/>
  <c r="G14" i="10" s="1"/>
  <c r="F13" i="10"/>
  <c r="Q12" i="10"/>
  <c r="P12" i="10"/>
  <c r="P27" i="10" s="1"/>
  <c r="L12" i="10"/>
  <c r="L27" i="10" s="1"/>
  <c r="K12" i="10"/>
  <c r="F11" i="10"/>
  <c r="I8" i="10"/>
  <c r="J8" i="10" s="1"/>
  <c r="H8" i="10"/>
  <c r="G169" i="7"/>
  <c r="F169" i="7"/>
  <c r="F158" i="7"/>
  <c r="G158" i="7" s="1"/>
  <c r="F157" i="7"/>
  <c r="G157" i="7" s="1"/>
  <c r="F156" i="7"/>
  <c r="G156" i="7" s="1"/>
  <c r="F155" i="7"/>
  <c r="G154" i="7"/>
  <c r="F154" i="7"/>
  <c r="Q153" i="7"/>
  <c r="P153" i="7"/>
  <c r="L153" i="7"/>
  <c r="K153" i="7"/>
  <c r="F152" i="7"/>
  <c r="G152" i="7" s="1"/>
  <c r="F151" i="7"/>
  <c r="G151" i="7" s="1"/>
  <c r="F150" i="7"/>
  <c r="G150" i="7" s="1"/>
  <c r="F149" i="7"/>
  <c r="Q148" i="7"/>
  <c r="Q160" i="7" s="1"/>
  <c r="P148" i="7"/>
  <c r="L148" i="7"/>
  <c r="K148" i="7"/>
  <c r="K160" i="7" s="1"/>
  <c r="Q143" i="7"/>
  <c r="P143" i="7"/>
  <c r="L143" i="7"/>
  <c r="K143" i="7"/>
  <c r="F142" i="7"/>
  <c r="G142" i="7" s="1"/>
  <c r="F141" i="7"/>
  <c r="G141" i="7" s="1"/>
  <c r="F140" i="7"/>
  <c r="F139" i="7"/>
  <c r="G139" i="7" s="1"/>
  <c r="F135" i="7"/>
  <c r="G135" i="7" s="1"/>
  <c r="F134" i="7"/>
  <c r="G134" i="7" s="1"/>
  <c r="F133" i="7"/>
  <c r="G133" i="7" s="1"/>
  <c r="Q132" i="7"/>
  <c r="P132" i="7"/>
  <c r="L132" i="7"/>
  <c r="K132" i="7"/>
  <c r="F131" i="7"/>
  <c r="G131" i="7" s="1"/>
  <c r="F130" i="7"/>
  <c r="Q129" i="7"/>
  <c r="P129" i="7"/>
  <c r="L129" i="7"/>
  <c r="K129" i="7"/>
  <c r="F128" i="7"/>
  <c r="F127" i="7"/>
  <c r="G127" i="7" s="1"/>
  <c r="Q126" i="7"/>
  <c r="P126" i="7"/>
  <c r="L126" i="7"/>
  <c r="K126" i="7"/>
  <c r="Q123" i="7"/>
  <c r="P123" i="7"/>
  <c r="L123" i="7"/>
  <c r="K123" i="7"/>
  <c r="F122" i="7"/>
  <c r="F121" i="7"/>
  <c r="G121" i="7" s="1"/>
  <c r="F120" i="7"/>
  <c r="G120" i="7" s="1"/>
  <c r="G119" i="7"/>
  <c r="F118" i="7"/>
  <c r="G118" i="7" s="1"/>
  <c r="F117" i="7"/>
  <c r="F113" i="7"/>
  <c r="F112" i="7"/>
  <c r="G112" i="7" s="1"/>
  <c r="F111" i="7"/>
  <c r="F110" i="7"/>
  <c r="G110" i="7" s="1"/>
  <c r="Q109" i="7"/>
  <c r="P109" i="7"/>
  <c r="L109" i="7"/>
  <c r="K109" i="7"/>
  <c r="F108" i="7"/>
  <c r="G108" i="7" s="1"/>
  <c r="F107" i="7"/>
  <c r="G107" i="7" s="1"/>
  <c r="F106" i="7"/>
  <c r="Q105" i="7"/>
  <c r="P105" i="7"/>
  <c r="P114" i="7" s="1"/>
  <c r="L105" i="7"/>
  <c r="K105" i="7"/>
  <c r="K114" i="7" s="1"/>
  <c r="F101" i="7"/>
  <c r="G101" i="7" s="1"/>
  <c r="F100" i="7"/>
  <c r="F99" i="7"/>
  <c r="G99" i="7" s="1"/>
  <c r="F98" i="7"/>
  <c r="F97" i="7"/>
  <c r="G97" i="7" s="1"/>
  <c r="Q96" i="7"/>
  <c r="P96" i="7"/>
  <c r="L96" i="7"/>
  <c r="K96" i="7"/>
  <c r="F95" i="7"/>
  <c r="G95" i="7" s="1"/>
  <c r="F94" i="7"/>
  <c r="F93" i="7"/>
  <c r="G93" i="7" s="1"/>
  <c r="F92" i="7"/>
  <c r="G92" i="7" s="1"/>
  <c r="F91" i="7"/>
  <c r="G91" i="7" s="1"/>
  <c r="Q90" i="7"/>
  <c r="P90" i="7"/>
  <c r="L90" i="7"/>
  <c r="K90" i="7"/>
  <c r="F89" i="7"/>
  <c r="G89" i="7" s="1"/>
  <c r="F88" i="7"/>
  <c r="F87" i="7"/>
  <c r="G87" i="7" s="1"/>
  <c r="F86" i="7"/>
  <c r="F85" i="7"/>
  <c r="G85" i="7" s="1"/>
  <c r="Q84" i="7"/>
  <c r="P84" i="7"/>
  <c r="L84" i="7"/>
  <c r="K84" i="7"/>
  <c r="F83" i="7"/>
  <c r="G83" i="7" s="1"/>
  <c r="F82" i="7"/>
  <c r="G82" i="7" s="1"/>
  <c r="F81" i="7"/>
  <c r="G81" i="7" s="1"/>
  <c r="F80" i="7"/>
  <c r="F79" i="7"/>
  <c r="Q78" i="7"/>
  <c r="P78" i="7"/>
  <c r="L78" i="7"/>
  <c r="K78" i="7"/>
  <c r="F77" i="7"/>
  <c r="F73" i="7"/>
  <c r="G73" i="7" s="1"/>
  <c r="Q72" i="7"/>
  <c r="P72" i="7"/>
  <c r="L72" i="7"/>
  <c r="K72" i="7"/>
  <c r="F71" i="7"/>
  <c r="G71" i="7" s="1"/>
  <c r="F70" i="7"/>
  <c r="F69" i="7"/>
  <c r="G69" i="7" s="1"/>
  <c r="F68" i="7"/>
  <c r="F67" i="7"/>
  <c r="G67" i="7" s="1"/>
  <c r="Q66" i="7"/>
  <c r="P66" i="7"/>
  <c r="L66" i="7"/>
  <c r="K66" i="7"/>
  <c r="F65" i="7"/>
  <c r="G65" i="7" s="1"/>
  <c r="F64" i="7"/>
  <c r="F63" i="7"/>
  <c r="G63" i="7" s="1"/>
  <c r="F62" i="7"/>
  <c r="F61" i="7"/>
  <c r="Q60" i="7"/>
  <c r="P60" i="7"/>
  <c r="L60" i="7"/>
  <c r="K60" i="7"/>
  <c r="F59" i="7"/>
  <c r="G59" i="7" s="1"/>
  <c r="F58" i="7"/>
  <c r="F57" i="7"/>
  <c r="G57" i="7" s="1"/>
  <c r="F56" i="7"/>
  <c r="F55" i="7"/>
  <c r="G55" i="7" s="1"/>
  <c r="Q54" i="7"/>
  <c r="P54" i="7"/>
  <c r="L54" i="7"/>
  <c r="K54" i="7"/>
  <c r="F53" i="7"/>
  <c r="G53" i="7" s="1"/>
  <c r="F52" i="7"/>
  <c r="F51" i="7"/>
  <c r="G51" i="7" s="1"/>
  <c r="F50" i="7"/>
  <c r="F49" i="7"/>
  <c r="G49" i="7" s="1"/>
  <c r="Q48" i="7"/>
  <c r="P48" i="7"/>
  <c r="L48" i="7"/>
  <c r="K48" i="7"/>
  <c r="F47" i="7"/>
  <c r="G47" i="7" s="1"/>
  <c r="F46" i="7"/>
  <c r="F45" i="7"/>
  <c r="G45" i="7" s="1"/>
  <c r="F44" i="7"/>
  <c r="F43" i="7"/>
  <c r="G43" i="7" s="1"/>
  <c r="Q42" i="7"/>
  <c r="P42" i="7"/>
  <c r="L42" i="7"/>
  <c r="K42" i="7"/>
  <c r="F41" i="7"/>
  <c r="G41" i="7" s="1"/>
  <c r="F40" i="7"/>
  <c r="F39" i="7"/>
  <c r="G39" i="7" s="1"/>
  <c r="F38" i="7"/>
  <c r="F37" i="7"/>
  <c r="G37" i="7" s="1"/>
  <c r="Q36" i="7"/>
  <c r="P36" i="7"/>
  <c r="L36" i="7"/>
  <c r="K36" i="7"/>
  <c r="F35" i="7"/>
  <c r="G35" i="7" s="1"/>
  <c r="F34" i="7"/>
  <c r="F33" i="7"/>
  <c r="G33" i="7" s="1"/>
  <c r="F32" i="7"/>
  <c r="F31" i="7"/>
  <c r="G31" i="7" s="1"/>
  <c r="Q30" i="7"/>
  <c r="P30" i="7"/>
  <c r="L30" i="7"/>
  <c r="K30" i="7"/>
  <c r="F26" i="7"/>
  <c r="G26" i="7" s="1"/>
  <c r="F25" i="7"/>
  <c r="T24" i="7"/>
  <c r="S24" i="7"/>
  <c r="R24" i="7"/>
  <c r="F24" i="7"/>
  <c r="G24" i="7" s="1"/>
  <c r="F23" i="7"/>
  <c r="F22" i="7"/>
  <c r="G22" i="7" s="1"/>
  <c r="F21" i="7"/>
  <c r="G21" i="7" s="1"/>
  <c r="F20" i="7"/>
  <c r="G20" i="7" s="1"/>
  <c r="Q19" i="7"/>
  <c r="P19" i="7"/>
  <c r="L19" i="7"/>
  <c r="K19" i="7"/>
  <c r="F18" i="7"/>
  <c r="G18" i="7" s="1"/>
  <c r="F17" i="7"/>
  <c r="F16" i="7"/>
  <c r="G16" i="7" s="1"/>
  <c r="F15" i="7"/>
  <c r="G15" i="7" s="1"/>
  <c r="F14" i="7"/>
  <c r="G14" i="7" s="1"/>
  <c r="F13" i="7"/>
  <c r="Q12" i="7"/>
  <c r="Q27" i="7" s="1"/>
  <c r="P12" i="7"/>
  <c r="L12" i="7"/>
  <c r="K12" i="7"/>
  <c r="K27" i="7" s="1"/>
  <c r="F11" i="7"/>
  <c r="I8" i="7"/>
  <c r="J8" i="7" s="1"/>
  <c r="H8" i="7"/>
  <c r="G169" i="5"/>
  <c r="F169" i="5"/>
  <c r="F159" i="5"/>
  <c r="F158" i="5"/>
  <c r="G158" i="5" s="1"/>
  <c r="F157" i="5"/>
  <c r="F155" i="5"/>
  <c r="G155" i="5" s="1"/>
  <c r="F154" i="5"/>
  <c r="Q153" i="5"/>
  <c r="P153" i="5"/>
  <c r="L153" i="5"/>
  <c r="K153" i="5"/>
  <c r="F152" i="5"/>
  <c r="F151" i="5"/>
  <c r="F149" i="5"/>
  <c r="G149" i="5" s="1"/>
  <c r="Q148" i="5"/>
  <c r="P148" i="5"/>
  <c r="P160" i="5" s="1"/>
  <c r="L148" i="5"/>
  <c r="L160" i="5" s="1"/>
  <c r="K148" i="5"/>
  <c r="Q143" i="5"/>
  <c r="P143" i="5"/>
  <c r="L143" i="5"/>
  <c r="K143" i="5"/>
  <c r="F142" i="5"/>
  <c r="G142" i="5" s="1"/>
  <c r="F141" i="5"/>
  <c r="G141" i="5" s="1"/>
  <c r="F140" i="5"/>
  <c r="G140" i="5" s="1"/>
  <c r="F139" i="5"/>
  <c r="G139" i="5" s="1"/>
  <c r="F135" i="5"/>
  <c r="G135" i="5" s="1"/>
  <c r="F134" i="5"/>
  <c r="G134" i="5" s="1"/>
  <c r="F133" i="5"/>
  <c r="G133" i="5" s="1"/>
  <c r="Q132" i="5"/>
  <c r="P132" i="5"/>
  <c r="L132" i="5"/>
  <c r="K132" i="5"/>
  <c r="F131" i="5"/>
  <c r="G131" i="5" s="1"/>
  <c r="F130" i="5"/>
  <c r="G130" i="5" s="1"/>
  <c r="Q129" i="5"/>
  <c r="P129" i="5"/>
  <c r="L129" i="5"/>
  <c r="K129" i="5"/>
  <c r="F128" i="5"/>
  <c r="F127" i="5"/>
  <c r="G127" i="5" s="1"/>
  <c r="Q126" i="5"/>
  <c r="P126" i="5"/>
  <c r="L126" i="5"/>
  <c r="K126" i="5"/>
  <c r="Q123" i="5"/>
  <c r="P123" i="5"/>
  <c r="L123" i="5"/>
  <c r="K123" i="5"/>
  <c r="F122" i="5"/>
  <c r="G122" i="5" s="1"/>
  <c r="F121" i="5"/>
  <c r="G121" i="5" s="1"/>
  <c r="F120" i="5"/>
  <c r="G120" i="5" s="1"/>
  <c r="F118" i="5"/>
  <c r="G118" i="5" s="1"/>
  <c r="F117" i="5"/>
  <c r="G117" i="5" s="1"/>
  <c r="F113" i="5"/>
  <c r="G113" i="5" s="1"/>
  <c r="F112" i="5"/>
  <c r="F111" i="5"/>
  <c r="G111" i="5" s="1"/>
  <c r="F110" i="5"/>
  <c r="G110" i="5" s="1"/>
  <c r="Q109" i="5"/>
  <c r="P109" i="5"/>
  <c r="L109" i="5"/>
  <c r="K109" i="5"/>
  <c r="F108" i="5"/>
  <c r="F107" i="5"/>
  <c r="G107" i="5" s="1"/>
  <c r="F106" i="5"/>
  <c r="Q105" i="5"/>
  <c r="P105" i="5"/>
  <c r="L105" i="5"/>
  <c r="K105" i="5"/>
  <c r="F101" i="5"/>
  <c r="G101" i="5" s="1"/>
  <c r="F100" i="5"/>
  <c r="G100" i="5" s="1"/>
  <c r="F99" i="5"/>
  <c r="G98" i="5"/>
  <c r="F98" i="5"/>
  <c r="F97" i="5"/>
  <c r="Q96" i="5"/>
  <c r="P96" i="5"/>
  <c r="L96" i="5"/>
  <c r="K96" i="5"/>
  <c r="F95" i="5"/>
  <c r="G95" i="5" s="1"/>
  <c r="F94" i="5"/>
  <c r="F93" i="5"/>
  <c r="G93" i="5" s="1"/>
  <c r="F92" i="5"/>
  <c r="G92" i="5" s="1"/>
  <c r="F91" i="5"/>
  <c r="G91" i="5" s="1"/>
  <c r="Q90" i="5"/>
  <c r="P90" i="5"/>
  <c r="L90" i="5"/>
  <c r="K90" i="5"/>
  <c r="F89" i="5"/>
  <c r="F88" i="5"/>
  <c r="G88" i="5" s="1"/>
  <c r="F87" i="5"/>
  <c r="G87" i="5" s="1"/>
  <c r="F86" i="5"/>
  <c r="G86" i="5" s="1"/>
  <c r="F85" i="5"/>
  <c r="Q84" i="5"/>
  <c r="P84" i="5"/>
  <c r="L84" i="5"/>
  <c r="K84" i="5"/>
  <c r="F83" i="5"/>
  <c r="G83" i="5" s="1"/>
  <c r="F82" i="5"/>
  <c r="G82" i="5" s="1"/>
  <c r="G81" i="5"/>
  <c r="F81" i="5"/>
  <c r="F80" i="5"/>
  <c r="G80" i="5" s="1"/>
  <c r="F79" i="5"/>
  <c r="Q78" i="5"/>
  <c r="P78" i="5"/>
  <c r="L78" i="5"/>
  <c r="K78" i="5"/>
  <c r="F75" i="5"/>
  <c r="G75" i="5" s="1"/>
  <c r="F74" i="5"/>
  <c r="G74" i="5" s="1"/>
  <c r="F73" i="5"/>
  <c r="Q72" i="5"/>
  <c r="P72" i="5"/>
  <c r="L72" i="5"/>
  <c r="K72" i="5"/>
  <c r="F71" i="5"/>
  <c r="F70" i="5"/>
  <c r="G70" i="5" s="1"/>
  <c r="F69" i="5"/>
  <c r="G69" i="5" s="1"/>
  <c r="F68" i="5"/>
  <c r="G68" i="5" s="1"/>
  <c r="F67" i="5"/>
  <c r="G67" i="5" s="1"/>
  <c r="Q66" i="5"/>
  <c r="P66" i="5"/>
  <c r="L66" i="5"/>
  <c r="K66" i="5"/>
  <c r="F65" i="5"/>
  <c r="G65" i="5" s="1"/>
  <c r="F64" i="5"/>
  <c r="G64" i="5" s="1"/>
  <c r="F63" i="5"/>
  <c r="F62" i="5"/>
  <c r="G62" i="5" s="1"/>
  <c r="F61" i="5"/>
  <c r="G61" i="5" s="1"/>
  <c r="Q60" i="5"/>
  <c r="P60" i="5"/>
  <c r="L60" i="5"/>
  <c r="K60" i="5"/>
  <c r="F59" i="5"/>
  <c r="G59" i="5" s="1"/>
  <c r="F58" i="5"/>
  <c r="G58" i="5" s="1"/>
  <c r="F57" i="5"/>
  <c r="F56" i="5"/>
  <c r="G56" i="5" s="1"/>
  <c r="F55" i="5"/>
  <c r="G55" i="5" s="1"/>
  <c r="Q54" i="5"/>
  <c r="P54" i="5"/>
  <c r="L54" i="5"/>
  <c r="K54" i="5"/>
  <c r="F53" i="5"/>
  <c r="G53" i="5" s="1"/>
  <c r="F52" i="5"/>
  <c r="G52" i="5" s="1"/>
  <c r="F51" i="5"/>
  <c r="F50" i="5"/>
  <c r="G50" i="5" s="1"/>
  <c r="F49" i="5"/>
  <c r="G49" i="5" s="1"/>
  <c r="Q48" i="5"/>
  <c r="P48" i="5"/>
  <c r="L48" i="5"/>
  <c r="K48" i="5"/>
  <c r="F47" i="5"/>
  <c r="G47" i="5" s="1"/>
  <c r="F46" i="5"/>
  <c r="G46" i="5" s="1"/>
  <c r="F45" i="5"/>
  <c r="F44" i="5"/>
  <c r="G44" i="5" s="1"/>
  <c r="F43" i="5"/>
  <c r="G43" i="5" s="1"/>
  <c r="Q42" i="5"/>
  <c r="P42" i="5"/>
  <c r="L42" i="5"/>
  <c r="K42" i="5"/>
  <c r="F41" i="5"/>
  <c r="G41" i="5" s="1"/>
  <c r="F40" i="5"/>
  <c r="G40" i="5" s="1"/>
  <c r="F39" i="5"/>
  <c r="F38" i="5"/>
  <c r="G38" i="5" s="1"/>
  <c r="F37" i="5"/>
  <c r="G37" i="5" s="1"/>
  <c r="Q36" i="5"/>
  <c r="P36" i="5"/>
  <c r="L36" i="5"/>
  <c r="K36" i="5"/>
  <c r="F35" i="5"/>
  <c r="G35" i="5" s="1"/>
  <c r="F34" i="5"/>
  <c r="G34" i="5" s="1"/>
  <c r="F33" i="5"/>
  <c r="F32" i="5"/>
  <c r="G32" i="5" s="1"/>
  <c r="F31" i="5"/>
  <c r="G31" i="5" s="1"/>
  <c r="Q30" i="5"/>
  <c r="P30" i="5"/>
  <c r="L30" i="5"/>
  <c r="K30" i="5"/>
  <c r="F26" i="5"/>
  <c r="G26" i="5" s="1"/>
  <c r="F25" i="5"/>
  <c r="G25" i="5" s="1"/>
  <c r="T24" i="5"/>
  <c r="S24" i="5"/>
  <c r="R24" i="5"/>
  <c r="F24" i="5"/>
  <c r="G24" i="5" s="1"/>
  <c r="F23" i="5"/>
  <c r="F22" i="5"/>
  <c r="G22" i="5" s="1"/>
  <c r="F21" i="5"/>
  <c r="G21" i="5" s="1"/>
  <c r="F20" i="5"/>
  <c r="Q19" i="5"/>
  <c r="P19" i="5"/>
  <c r="L19" i="5"/>
  <c r="L27" i="5" s="1"/>
  <c r="K19" i="5"/>
  <c r="F18" i="5"/>
  <c r="G18" i="5" s="1"/>
  <c r="F17" i="5"/>
  <c r="G17" i="5" s="1"/>
  <c r="F16" i="5"/>
  <c r="G16" i="5" s="1"/>
  <c r="F15" i="5"/>
  <c r="G15" i="5" s="1"/>
  <c r="F14" i="5"/>
  <c r="F13" i="5"/>
  <c r="Q12" i="5"/>
  <c r="P12" i="5"/>
  <c r="L12" i="5"/>
  <c r="K12" i="5"/>
  <c r="F11" i="5"/>
  <c r="I8" i="5"/>
  <c r="H8" i="5"/>
  <c r="G19" i="15" l="1"/>
  <c r="Q163" i="15"/>
  <c r="T163" i="15" s="1"/>
  <c r="G123" i="15"/>
  <c r="L163" i="15"/>
  <c r="O163" i="15" s="1"/>
  <c r="G143" i="15"/>
  <c r="G132" i="15"/>
  <c r="G90" i="15"/>
  <c r="G78" i="15"/>
  <c r="G102" i="15" s="1"/>
  <c r="G12" i="15"/>
  <c r="F160" i="15"/>
  <c r="G96" i="15"/>
  <c r="G105" i="15"/>
  <c r="G109" i="15"/>
  <c r="G66" i="15"/>
  <c r="F114" i="15"/>
  <c r="F145" i="15" s="1"/>
  <c r="F163" i="15" s="1"/>
  <c r="G48" i="15"/>
  <c r="G36" i="15"/>
  <c r="G153" i="15"/>
  <c r="G27" i="15"/>
  <c r="G148" i="15"/>
  <c r="G126" i="15"/>
  <c r="L163" i="14"/>
  <c r="O163" i="14" s="1"/>
  <c r="G36" i="14"/>
  <c r="G60" i="14"/>
  <c r="G84" i="14"/>
  <c r="G123" i="14"/>
  <c r="G66" i="14"/>
  <c r="G30" i="14"/>
  <c r="G143" i="14"/>
  <c r="G126" i="14"/>
  <c r="G136" i="14" s="1"/>
  <c r="F160" i="14"/>
  <c r="G132" i="14"/>
  <c r="F136" i="14"/>
  <c r="G19" i="14"/>
  <c r="G27" i="14" s="1"/>
  <c r="G72" i="14"/>
  <c r="G48" i="14"/>
  <c r="G12" i="14"/>
  <c r="F145" i="14"/>
  <c r="F163" i="14" s="1"/>
  <c r="Q163" i="14"/>
  <c r="T163" i="14" s="1"/>
  <c r="G114" i="14"/>
  <c r="G109" i="14"/>
  <c r="G153" i="14"/>
  <c r="G160" i="14" s="1"/>
  <c r="G42" i="14"/>
  <c r="G78" i="14"/>
  <c r="L163" i="8"/>
  <c r="O163" i="8" s="1"/>
  <c r="G123" i="8"/>
  <c r="G30" i="8"/>
  <c r="G48" i="8"/>
  <c r="G153" i="8"/>
  <c r="G96" i="8"/>
  <c r="H35" i="1" s="1"/>
  <c r="G126" i="8"/>
  <c r="G19" i="8"/>
  <c r="G90" i="8"/>
  <c r="G109" i="8"/>
  <c r="G72" i="8"/>
  <c r="G36" i="8"/>
  <c r="F160" i="8"/>
  <c r="F102" i="8"/>
  <c r="F145" i="8"/>
  <c r="F163" i="8" s="1"/>
  <c r="G78" i="8"/>
  <c r="H32" i="1" s="1"/>
  <c r="G54" i="8"/>
  <c r="G42" i="8"/>
  <c r="G132" i="8"/>
  <c r="G60" i="8"/>
  <c r="Q145" i="8"/>
  <c r="G148" i="8"/>
  <c r="G12" i="8"/>
  <c r="G27" i="8" s="1"/>
  <c r="G105" i="8"/>
  <c r="G129" i="8"/>
  <c r="G84" i="8"/>
  <c r="L163" i="6"/>
  <c r="O163" i="6" s="1"/>
  <c r="Q163" i="6"/>
  <c r="T163" i="6" s="1"/>
  <c r="G42" i="6"/>
  <c r="G102" i="6" s="1"/>
  <c r="G90" i="6"/>
  <c r="G72" i="6"/>
  <c r="G54" i="6"/>
  <c r="G129" i="6"/>
  <c r="F136" i="6"/>
  <c r="G136" i="6"/>
  <c r="F40" i="1" s="1"/>
  <c r="G148" i="6"/>
  <c r="G160" i="6" s="1"/>
  <c r="F102" i="6"/>
  <c r="G123" i="6"/>
  <c r="G153" i="6"/>
  <c r="G19" i="6"/>
  <c r="G12" i="6"/>
  <c r="G27" i="6" s="1"/>
  <c r="G145" i="6" s="1"/>
  <c r="G163" i="6" s="1"/>
  <c r="J8" i="6" s="1"/>
  <c r="F145" i="6"/>
  <c r="F163" i="6" s="1"/>
  <c r="F161" i="6" s="1"/>
  <c r="G60" i="6"/>
  <c r="K114" i="5"/>
  <c r="K27" i="5"/>
  <c r="P114" i="5"/>
  <c r="Q160" i="5"/>
  <c r="Q136" i="5"/>
  <c r="K160" i="5"/>
  <c r="J21" i="1"/>
  <c r="G106" i="10"/>
  <c r="G105" i="10" s="1"/>
  <c r="G43" i="12"/>
  <c r="Q27" i="12"/>
  <c r="G127" i="12"/>
  <c r="F60" i="12"/>
  <c r="G100" i="10"/>
  <c r="K27" i="10"/>
  <c r="Q27" i="10"/>
  <c r="K102" i="10"/>
  <c r="F78" i="10"/>
  <c r="F19" i="10"/>
  <c r="F90" i="10"/>
  <c r="F84" i="12"/>
  <c r="Q136" i="12"/>
  <c r="G139" i="10"/>
  <c r="K102" i="5"/>
  <c r="L102" i="10"/>
  <c r="F66" i="10"/>
  <c r="K27" i="12"/>
  <c r="P102" i="12"/>
  <c r="P136" i="7"/>
  <c r="F48" i="10"/>
  <c r="G40" i="12"/>
  <c r="P136" i="5"/>
  <c r="K160" i="12"/>
  <c r="P27" i="5"/>
  <c r="L102" i="5"/>
  <c r="F143" i="12"/>
  <c r="F36" i="10"/>
  <c r="P27" i="12"/>
  <c r="P145" i="12" s="1"/>
  <c r="P163" i="12" s="1"/>
  <c r="G113" i="12"/>
  <c r="G139" i="12"/>
  <c r="F132" i="7"/>
  <c r="P102" i="7"/>
  <c r="G151" i="5"/>
  <c r="F129" i="5"/>
  <c r="F126" i="5"/>
  <c r="F105" i="5"/>
  <c r="F90" i="7"/>
  <c r="P160" i="7"/>
  <c r="P27" i="7"/>
  <c r="F78" i="7"/>
  <c r="F96" i="7"/>
  <c r="L102" i="7"/>
  <c r="Q102" i="7"/>
  <c r="L114" i="7"/>
  <c r="F72" i="7"/>
  <c r="F66" i="7"/>
  <c r="F42" i="7"/>
  <c r="F60" i="7"/>
  <c r="F54" i="7"/>
  <c r="F48" i="7"/>
  <c r="F30" i="7"/>
  <c r="G132" i="5"/>
  <c r="G143" i="5"/>
  <c r="E41" i="1" s="1"/>
  <c r="G11" i="12"/>
  <c r="L20" i="1" s="1"/>
  <c r="G23" i="12"/>
  <c r="F12" i="12"/>
  <c r="F27" i="12" s="1"/>
  <c r="G13" i="12"/>
  <c r="G17" i="12"/>
  <c r="F66" i="12"/>
  <c r="F78" i="12"/>
  <c r="G32" i="12"/>
  <c r="G38" i="12"/>
  <c r="G44" i="12"/>
  <c r="G50" i="12"/>
  <c r="G58" i="12"/>
  <c r="G59" i="12"/>
  <c r="G67" i="12"/>
  <c r="G70" i="12"/>
  <c r="G79" i="12"/>
  <c r="G97" i="12"/>
  <c r="F96" i="12"/>
  <c r="G14" i="12"/>
  <c r="G18" i="12"/>
  <c r="G20" i="12"/>
  <c r="Q102" i="12"/>
  <c r="G64" i="12"/>
  <c r="G65" i="12"/>
  <c r="F90" i="12"/>
  <c r="G94" i="12"/>
  <c r="F132" i="12"/>
  <c r="G134" i="12"/>
  <c r="F19" i="12"/>
  <c r="G33" i="12"/>
  <c r="G39" i="12"/>
  <c r="G45" i="12"/>
  <c r="G51" i="12"/>
  <c r="G55" i="12"/>
  <c r="G77" i="12"/>
  <c r="K102" i="12"/>
  <c r="K145" i="12" s="1"/>
  <c r="K163" i="12" s="1"/>
  <c r="F72" i="12"/>
  <c r="L102" i="12"/>
  <c r="G73" i="12"/>
  <c r="G76" i="12"/>
  <c r="G128" i="12"/>
  <c r="F129" i="12"/>
  <c r="F136" i="12" s="1"/>
  <c r="G130" i="12"/>
  <c r="L136" i="12"/>
  <c r="G86" i="12"/>
  <c r="G120" i="12"/>
  <c r="G142" i="12"/>
  <c r="G100" i="12"/>
  <c r="G111" i="12"/>
  <c r="Q114" i="12"/>
  <c r="G157" i="12"/>
  <c r="G68" i="12"/>
  <c r="G74" i="12"/>
  <c r="G80" i="12"/>
  <c r="G92" i="12"/>
  <c r="L114" i="12"/>
  <c r="G106" i="12"/>
  <c r="G151" i="12"/>
  <c r="G98" i="12"/>
  <c r="F123" i="12"/>
  <c r="G122" i="12"/>
  <c r="L160" i="12"/>
  <c r="G140" i="12"/>
  <c r="G149" i="12"/>
  <c r="G155" i="12"/>
  <c r="F148" i="12"/>
  <c r="F160" i="12" s="1"/>
  <c r="G22" i="10"/>
  <c r="G50" i="10"/>
  <c r="G11" i="10"/>
  <c r="G13" i="10"/>
  <c r="G17" i="10"/>
  <c r="G23" i="10"/>
  <c r="F30" i="10"/>
  <c r="G62" i="10"/>
  <c r="F12" i="10"/>
  <c r="G30" i="10"/>
  <c r="I24" i="1" s="1"/>
  <c r="P102" i="10"/>
  <c r="P145" i="10" s="1"/>
  <c r="P163" i="10" s="1"/>
  <c r="F42" i="10"/>
  <c r="G68" i="10"/>
  <c r="F114" i="10"/>
  <c r="Q102" i="10"/>
  <c r="G74" i="10"/>
  <c r="G72" i="10" s="1"/>
  <c r="I31" i="1" s="1"/>
  <c r="F129" i="10"/>
  <c r="F136" i="10" s="1"/>
  <c r="G130" i="10"/>
  <c r="G40" i="10"/>
  <c r="F148" i="10"/>
  <c r="G149" i="10"/>
  <c r="F123" i="10"/>
  <c r="G155" i="10"/>
  <c r="G117" i="10"/>
  <c r="F109" i="10"/>
  <c r="G122" i="10"/>
  <c r="L160" i="10"/>
  <c r="G86" i="10"/>
  <c r="G113" i="10"/>
  <c r="G109" i="10" s="1"/>
  <c r="I38" i="1" s="1"/>
  <c r="G46" i="10"/>
  <c r="G42" i="10" s="1"/>
  <c r="I26" i="1" s="1"/>
  <c r="G52" i="10"/>
  <c r="G58" i="10"/>
  <c r="G54" i="10" s="1"/>
  <c r="I28" i="1" s="1"/>
  <c r="G64" i="10"/>
  <c r="G70" i="10"/>
  <c r="G92" i="10"/>
  <c r="K136" i="10"/>
  <c r="K145" i="10" s="1"/>
  <c r="K163" i="10" s="1"/>
  <c r="G98" i="10"/>
  <c r="Q114" i="10"/>
  <c r="L136" i="10"/>
  <c r="G132" i="10"/>
  <c r="G128" i="10"/>
  <c r="G126" i="10" s="1"/>
  <c r="G140" i="10"/>
  <c r="L114" i="10"/>
  <c r="G82" i="10"/>
  <c r="H37" i="1"/>
  <c r="F19" i="7"/>
  <c r="K102" i="7"/>
  <c r="G32" i="7"/>
  <c r="G128" i="7"/>
  <c r="G126" i="7" s="1"/>
  <c r="F126" i="7"/>
  <c r="F36" i="7"/>
  <c r="G40" i="7"/>
  <c r="G25" i="7"/>
  <c r="L27" i="7"/>
  <c r="G11" i="7"/>
  <c r="G13" i="7"/>
  <c r="G17" i="7"/>
  <c r="G23" i="7"/>
  <c r="G34" i="7"/>
  <c r="F12" i="7"/>
  <c r="G132" i="7"/>
  <c r="F129" i="7"/>
  <c r="G130" i="7"/>
  <c r="G140" i="7"/>
  <c r="G46" i="7"/>
  <c r="G52" i="7"/>
  <c r="G58" i="7"/>
  <c r="G64" i="7"/>
  <c r="G70" i="7"/>
  <c r="F148" i="7"/>
  <c r="G149" i="7"/>
  <c r="G155" i="7"/>
  <c r="G86" i="7"/>
  <c r="Q114" i="7"/>
  <c r="F123" i="7"/>
  <c r="G61" i="7"/>
  <c r="G79" i="7"/>
  <c r="F84" i="7"/>
  <c r="G88" i="7"/>
  <c r="G117" i="7"/>
  <c r="G122" i="7"/>
  <c r="F109" i="7"/>
  <c r="F143" i="7"/>
  <c r="L160" i="7"/>
  <c r="G38" i="7"/>
  <c r="G44" i="7"/>
  <c r="G50" i="7"/>
  <c r="G56" i="7"/>
  <c r="G62" i="7"/>
  <c r="G68" i="7"/>
  <c r="G77" i="7"/>
  <c r="G80" i="7"/>
  <c r="G98" i="7"/>
  <c r="G113" i="7"/>
  <c r="K136" i="7"/>
  <c r="L136" i="7"/>
  <c r="Q136" i="7"/>
  <c r="G94" i="7"/>
  <c r="G100" i="7"/>
  <c r="G106" i="7"/>
  <c r="G111" i="7"/>
  <c r="F105" i="7"/>
  <c r="F25" i="1"/>
  <c r="F37" i="1"/>
  <c r="F12" i="5"/>
  <c r="F60" i="5"/>
  <c r="G63" i="5"/>
  <c r="G11" i="5"/>
  <c r="P102" i="5"/>
  <c r="G23" i="5"/>
  <c r="Q102" i="5"/>
  <c r="F30" i="5"/>
  <c r="G33" i="5"/>
  <c r="G13" i="5"/>
  <c r="G14" i="5"/>
  <c r="F19" i="5"/>
  <c r="F42" i="5"/>
  <c r="G45" i="5"/>
  <c r="F54" i="5"/>
  <c r="G57" i="5"/>
  <c r="F36" i="5"/>
  <c r="G39" i="5"/>
  <c r="G36" i="5" s="1"/>
  <c r="G20" i="5"/>
  <c r="F48" i="5"/>
  <c r="G51" i="5"/>
  <c r="F78" i="5"/>
  <c r="G79" i="5"/>
  <c r="F72" i="5"/>
  <c r="G73" i="5"/>
  <c r="G94" i="5"/>
  <c r="G90" i="5" s="1"/>
  <c r="G159" i="5"/>
  <c r="Q27" i="5"/>
  <c r="G112" i="5"/>
  <c r="G109" i="5" s="1"/>
  <c r="E38" i="1" s="1"/>
  <c r="G123" i="5"/>
  <c r="E39" i="1" s="1"/>
  <c r="G129" i="5"/>
  <c r="F66" i="5"/>
  <c r="L114" i="5"/>
  <c r="G71" i="5"/>
  <c r="G66" i="5" s="1"/>
  <c r="G89" i="5"/>
  <c r="G99" i="5"/>
  <c r="G108" i="5"/>
  <c r="F109" i="5"/>
  <c r="F132" i="5"/>
  <c r="F143" i="5"/>
  <c r="Q114" i="5"/>
  <c r="G157" i="5"/>
  <c r="F84" i="5"/>
  <c r="F123" i="5"/>
  <c r="K136" i="5"/>
  <c r="G128" i="5"/>
  <c r="L136" i="5"/>
  <c r="G85" i="5"/>
  <c r="F90" i="5"/>
  <c r="G106" i="5"/>
  <c r="G152" i="5"/>
  <c r="F153" i="5"/>
  <c r="F150" i="5" s="1"/>
  <c r="F148" i="5" s="1"/>
  <c r="G154" i="5"/>
  <c r="F96" i="5"/>
  <c r="G97" i="5"/>
  <c r="G136" i="15" l="1"/>
  <c r="F161" i="15"/>
  <c r="G160" i="15"/>
  <c r="G114" i="15"/>
  <c r="G145" i="15" s="1"/>
  <c r="G163" i="15" s="1"/>
  <c r="J8" i="15" s="1"/>
  <c r="G145" i="14"/>
  <c r="G163" i="14" s="1"/>
  <c r="J8" i="14" s="1"/>
  <c r="J22" i="1"/>
  <c r="G102" i="14"/>
  <c r="F161" i="14"/>
  <c r="G145" i="8"/>
  <c r="G160" i="8"/>
  <c r="F161" i="8"/>
  <c r="G102" i="8"/>
  <c r="G114" i="8"/>
  <c r="Q163" i="8"/>
  <c r="T163" i="8" s="1"/>
  <c r="G136" i="8"/>
  <c r="H151" i="6"/>
  <c r="H150" i="6"/>
  <c r="H141" i="6"/>
  <c r="H120" i="6"/>
  <c r="H110" i="6"/>
  <c r="H81" i="6"/>
  <c r="H156" i="6"/>
  <c r="H64" i="6"/>
  <c r="H56" i="6"/>
  <c r="I141" i="6"/>
  <c r="H139" i="6"/>
  <c r="I130" i="6"/>
  <c r="H127" i="6"/>
  <c r="H121" i="6"/>
  <c r="I154" i="6"/>
  <c r="I150" i="6"/>
  <c r="H89" i="6"/>
  <c r="H79" i="6"/>
  <c r="H74" i="6"/>
  <c r="H55" i="6"/>
  <c r="I120" i="6"/>
  <c r="I158" i="6"/>
  <c r="I110" i="6"/>
  <c r="H38" i="6"/>
  <c r="H100" i="6"/>
  <c r="H63" i="6"/>
  <c r="H158" i="6"/>
  <c r="H82" i="6"/>
  <c r="H41" i="6"/>
  <c r="H111" i="6"/>
  <c r="H97" i="6"/>
  <c r="I73" i="6"/>
  <c r="I20" i="6"/>
  <c r="H118" i="6"/>
  <c r="I106" i="6"/>
  <c r="H92" i="6"/>
  <c r="H45" i="6"/>
  <c r="H37" i="6"/>
  <c r="I33" i="6"/>
  <c r="H31" i="6"/>
  <c r="H23" i="6"/>
  <c r="H106" i="6"/>
  <c r="I79" i="6"/>
  <c r="I77" i="6"/>
  <c r="I68" i="6"/>
  <c r="H62" i="6"/>
  <c r="H35" i="6"/>
  <c r="H33" i="6"/>
  <c r="H17" i="6"/>
  <c r="H18" i="6"/>
  <c r="H59" i="6"/>
  <c r="I37" i="6"/>
  <c r="I94" i="6"/>
  <c r="I81" i="6"/>
  <c r="H70" i="6"/>
  <c r="H34" i="6"/>
  <c r="I51" i="6"/>
  <c r="I75" i="6"/>
  <c r="H15" i="6"/>
  <c r="H52" i="6"/>
  <c r="I18" i="6"/>
  <c r="I89" i="6"/>
  <c r="H46" i="6"/>
  <c r="I65" i="6"/>
  <c r="I92" i="6"/>
  <c r="H20" i="6"/>
  <c r="I112" i="6"/>
  <c r="I98" i="6"/>
  <c r="I35" i="6"/>
  <c r="I49" i="6"/>
  <c r="I57" i="6"/>
  <c r="I127" i="6"/>
  <c r="I56" i="6"/>
  <c r="H67" i="6"/>
  <c r="H77" i="6"/>
  <c r="H32" i="6"/>
  <c r="H75" i="6"/>
  <c r="H58" i="6"/>
  <c r="H140" i="6"/>
  <c r="H135" i="6"/>
  <c r="I59" i="6"/>
  <c r="I58" i="6"/>
  <c r="I39" i="6"/>
  <c r="I70" i="6"/>
  <c r="H43" i="6"/>
  <c r="H83" i="6"/>
  <c r="H99" i="6"/>
  <c r="H69" i="6"/>
  <c r="I108" i="6"/>
  <c r="H88" i="6"/>
  <c r="H87" i="6"/>
  <c r="I38" i="6"/>
  <c r="H107" i="6"/>
  <c r="R107" i="6" s="1"/>
  <c r="H133" i="6"/>
  <c r="I88" i="6"/>
  <c r="H71" i="6"/>
  <c r="I45" i="6"/>
  <c r="I97" i="6"/>
  <c r="I149" i="6"/>
  <c r="I93" i="6"/>
  <c r="I128" i="6"/>
  <c r="H155" i="6"/>
  <c r="H112" i="6"/>
  <c r="H47" i="6"/>
  <c r="H21" i="6"/>
  <c r="I16" i="6"/>
  <c r="I52" i="6"/>
  <c r="I86" i="6"/>
  <c r="I134" i="6"/>
  <c r="H22" i="6"/>
  <c r="H44" i="6"/>
  <c r="H93" i="6"/>
  <c r="H11" i="6"/>
  <c r="I100" i="6"/>
  <c r="I117" i="6"/>
  <c r="H157" i="6"/>
  <c r="H117" i="6"/>
  <c r="I17" i="6"/>
  <c r="I15" i="6"/>
  <c r="I26" i="6"/>
  <c r="I111" i="6"/>
  <c r="I34" i="6"/>
  <c r="I101" i="6"/>
  <c r="H53" i="6"/>
  <c r="I40" i="6"/>
  <c r="I67" i="6"/>
  <c r="I63" i="6"/>
  <c r="I41" i="6"/>
  <c r="H49" i="6"/>
  <c r="I118" i="6"/>
  <c r="H131" i="6"/>
  <c r="I83" i="6"/>
  <c r="I87" i="6"/>
  <c r="I62" i="6"/>
  <c r="I133" i="6"/>
  <c r="H108" i="6"/>
  <c r="R108" i="6" s="1"/>
  <c r="I156" i="6"/>
  <c r="H94" i="6"/>
  <c r="I80" i="6"/>
  <c r="H76" i="6"/>
  <c r="H50" i="6"/>
  <c r="I142" i="6"/>
  <c r="H73" i="6"/>
  <c r="H61" i="6"/>
  <c r="I46" i="6"/>
  <c r="H101" i="6"/>
  <c r="H51" i="6"/>
  <c r="H86" i="6"/>
  <c r="I23" i="6"/>
  <c r="I71" i="6"/>
  <c r="I107" i="6"/>
  <c r="H13" i="6"/>
  <c r="H14" i="6"/>
  <c r="H134" i="6"/>
  <c r="H80" i="6"/>
  <c r="H119" i="6"/>
  <c r="H122" i="6"/>
  <c r="H40" i="6"/>
  <c r="H130" i="6"/>
  <c r="H152" i="6"/>
  <c r="H85" i="6"/>
  <c r="I139" i="6"/>
  <c r="H149" i="6"/>
  <c r="H26" i="6"/>
  <c r="H25" i="6"/>
  <c r="H16" i="6"/>
  <c r="I122" i="6"/>
  <c r="H128" i="6"/>
  <c r="H142" i="6"/>
  <c r="H113" i="6"/>
  <c r="I113" i="6"/>
  <c r="H91" i="6"/>
  <c r="I85" i="6"/>
  <c r="H39" i="6"/>
  <c r="I31" i="6"/>
  <c r="H57" i="6"/>
  <c r="I25" i="6"/>
  <c r="H95" i="6"/>
  <c r="H98" i="6"/>
  <c r="I64" i="6"/>
  <c r="I82" i="6"/>
  <c r="I121" i="6"/>
  <c r="I47" i="6"/>
  <c r="H65" i="6"/>
  <c r="I151" i="6"/>
  <c r="I74" i="6"/>
  <c r="H68" i="6"/>
  <c r="H154" i="6"/>
  <c r="I69" i="6"/>
  <c r="I157" i="6"/>
  <c r="I99" i="6"/>
  <c r="I55" i="6"/>
  <c r="I119" i="6"/>
  <c r="I14" i="6"/>
  <c r="I43" i="6"/>
  <c r="I91" i="6"/>
  <c r="I22" i="6"/>
  <c r="I50" i="6"/>
  <c r="I135" i="6"/>
  <c r="I131" i="6"/>
  <c r="I13" i="6"/>
  <c r="I76" i="6"/>
  <c r="I155" i="6"/>
  <c r="I140" i="6"/>
  <c r="I21" i="6"/>
  <c r="I95" i="6"/>
  <c r="I44" i="6"/>
  <c r="I11" i="6"/>
  <c r="I32" i="6"/>
  <c r="I53" i="6"/>
  <c r="I152" i="6"/>
  <c r="I61" i="6"/>
  <c r="F26" i="1"/>
  <c r="G161" i="6"/>
  <c r="F114" i="5"/>
  <c r="K145" i="5"/>
  <c r="K163" i="5" s="1"/>
  <c r="L145" i="5"/>
  <c r="J19" i="1"/>
  <c r="J18" i="1" s="1"/>
  <c r="J45" i="1" s="1"/>
  <c r="G153" i="12"/>
  <c r="L44" i="1" s="1"/>
  <c r="G153" i="7"/>
  <c r="G44" i="1" s="1"/>
  <c r="G42" i="12"/>
  <c r="G153" i="10"/>
  <c r="I44" i="1" s="1"/>
  <c r="F160" i="10"/>
  <c r="G48" i="12"/>
  <c r="L27" i="1" s="1"/>
  <c r="F102" i="12"/>
  <c r="F102" i="10"/>
  <c r="P145" i="7"/>
  <c r="P145" i="5"/>
  <c r="P163" i="5" s="1"/>
  <c r="F27" i="10"/>
  <c r="F160" i="5"/>
  <c r="F136" i="7"/>
  <c r="F31" i="1"/>
  <c r="E30" i="1"/>
  <c r="E34" i="1"/>
  <c r="E25" i="1"/>
  <c r="F34" i="1"/>
  <c r="F30" i="1"/>
  <c r="H30" i="1"/>
  <c r="F28" i="1"/>
  <c r="G60" i="10"/>
  <c r="I29" i="1" s="1"/>
  <c r="G114" i="10"/>
  <c r="I37" i="1"/>
  <c r="H24" i="1"/>
  <c r="H29" i="1"/>
  <c r="F35" i="1"/>
  <c r="F24" i="1"/>
  <c r="F136" i="5"/>
  <c r="F27" i="5"/>
  <c r="H25" i="1"/>
  <c r="F114" i="7"/>
  <c r="K145" i="7"/>
  <c r="K163" i="7" s="1"/>
  <c r="P163" i="7"/>
  <c r="G72" i="7"/>
  <c r="F102" i="7"/>
  <c r="F27" i="7"/>
  <c r="F145" i="12"/>
  <c r="F163" i="12" s="1"/>
  <c r="F161" i="12" s="1"/>
  <c r="G78" i="12"/>
  <c r="L32" i="1" s="1"/>
  <c r="G12" i="12"/>
  <c r="G129" i="12"/>
  <c r="G123" i="12"/>
  <c r="G148" i="12"/>
  <c r="G105" i="12"/>
  <c r="L37" i="1" s="1"/>
  <c r="G109" i="12"/>
  <c r="L38" i="1" s="1"/>
  <c r="G54" i="12"/>
  <c r="L28" i="1" s="1"/>
  <c r="G66" i="12"/>
  <c r="L30" i="1" s="1"/>
  <c r="G72" i="12"/>
  <c r="L31" i="1" s="1"/>
  <c r="G132" i="12"/>
  <c r="G90" i="12"/>
  <c r="L34" i="1" s="1"/>
  <c r="G36" i="12"/>
  <c r="L25" i="1" s="1"/>
  <c r="G19" i="12"/>
  <c r="L22" i="1" s="1"/>
  <c r="L145" i="12"/>
  <c r="G60" i="12"/>
  <c r="L29" i="1" s="1"/>
  <c r="G30" i="12"/>
  <c r="L24" i="1" s="1"/>
  <c r="G84" i="12"/>
  <c r="G126" i="12"/>
  <c r="G96" i="12"/>
  <c r="L35" i="1" s="1"/>
  <c r="G143" i="12"/>
  <c r="Q145" i="12"/>
  <c r="G48" i="10"/>
  <c r="I27" i="1" s="1"/>
  <c r="G78" i="10"/>
  <c r="G148" i="10"/>
  <c r="G96" i="10"/>
  <c r="I35" i="1" s="1"/>
  <c r="G66" i="10"/>
  <c r="I30" i="1" s="1"/>
  <c r="G90" i="10"/>
  <c r="I34" i="1" s="1"/>
  <c r="G36" i="10"/>
  <c r="I25" i="1" s="1"/>
  <c r="Q145" i="10"/>
  <c r="G123" i="10"/>
  <c r="I39" i="1" s="1"/>
  <c r="L145" i="10"/>
  <c r="G12" i="10"/>
  <c r="G143" i="10"/>
  <c r="I41" i="1" s="1"/>
  <c r="G19" i="10"/>
  <c r="G129" i="10"/>
  <c r="G136" i="10" s="1"/>
  <c r="I40" i="1" s="1"/>
  <c r="G84" i="10"/>
  <c r="H26" i="1"/>
  <c r="H34" i="1"/>
  <c r="H39" i="1"/>
  <c r="H41" i="1"/>
  <c r="G66" i="7"/>
  <c r="G143" i="7"/>
  <c r="G41" i="1" s="1"/>
  <c r="G19" i="7"/>
  <c r="G54" i="7"/>
  <c r="G129" i="7"/>
  <c r="G136" i="7" s="1"/>
  <c r="G40" i="1" s="1"/>
  <c r="G12" i="7"/>
  <c r="G30" i="7"/>
  <c r="G48" i="7"/>
  <c r="G123" i="7"/>
  <c r="G39" i="1" s="1"/>
  <c r="G78" i="7"/>
  <c r="G84" i="7"/>
  <c r="L145" i="7"/>
  <c r="G42" i="7"/>
  <c r="G90" i="7"/>
  <c r="G109" i="7"/>
  <c r="G38" i="1" s="1"/>
  <c r="G148" i="7"/>
  <c r="G96" i="7"/>
  <c r="G105" i="7"/>
  <c r="G37" i="1" s="1"/>
  <c r="G36" i="7"/>
  <c r="G60" i="7"/>
  <c r="F160" i="7"/>
  <c r="Q145" i="7"/>
  <c r="F39" i="1"/>
  <c r="L163" i="5"/>
  <c r="O163" i="5" s="1"/>
  <c r="Q145" i="5"/>
  <c r="G54" i="5"/>
  <c r="F102" i="5"/>
  <c r="G84" i="5"/>
  <c r="G19" i="5"/>
  <c r="G153" i="5"/>
  <c r="G150" i="5" s="1"/>
  <c r="G148" i="5" s="1"/>
  <c r="E43" i="1" s="1"/>
  <c r="G96" i="5"/>
  <c r="G48" i="5"/>
  <c r="G42" i="5"/>
  <c r="G60" i="5"/>
  <c r="G105" i="5"/>
  <c r="G72" i="5"/>
  <c r="G12" i="5"/>
  <c r="G126" i="5"/>
  <c r="G136" i="5" s="1"/>
  <c r="E40" i="1" s="1"/>
  <c r="G78" i="5"/>
  <c r="G30" i="5"/>
  <c r="J46" i="1" l="1"/>
  <c r="J47" i="1" s="1"/>
  <c r="H157" i="15"/>
  <c r="H149" i="15"/>
  <c r="H140" i="15"/>
  <c r="H120" i="15"/>
  <c r="H130" i="15"/>
  <c r="H107" i="15"/>
  <c r="R107" i="15" s="1"/>
  <c r="I128" i="15"/>
  <c r="I112" i="15"/>
  <c r="H97" i="15"/>
  <c r="H93" i="15"/>
  <c r="I83" i="15"/>
  <c r="H70" i="15"/>
  <c r="H67" i="15"/>
  <c r="I151" i="15"/>
  <c r="I139" i="15"/>
  <c r="H118" i="15"/>
  <c r="H74" i="15"/>
  <c r="H57" i="15"/>
  <c r="H52" i="15"/>
  <c r="H44" i="15"/>
  <c r="H34" i="15"/>
  <c r="H151" i="15"/>
  <c r="H139" i="15"/>
  <c r="H135" i="15"/>
  <c r="H122" i="15"/>
  <c r="H108" i="15"/>
  <c r="R108" i="15" s="1"/>
  <c r="H58" i="15"/>
  <c r="H85" i="15"/>
  <c r="H75" i="15"/>
  <c r="H156" i="15"/>
  <c r="H119" i="15"/>
  <c r="H101" i="15"/>
  <c r="I130" i="15"/>
  <c r="H112" i="15"/>
  <c r="H43" i="15"/>
  <c r="H83" i="15"/>
  <c r="I142" i="15"/>
  <c r="H41" i="15"/>
  <c r="I16" i="15"/>
  <c r="H142" i="15"/>
  <c r="H51" i="15"/>
  <c r="H16" i="15"/>
  <c r="H14" i="15"/>
  <c r="H110" i="15"/>
  <c r="H77" i="15"/>
  <c r="I74" i="15"/>
  <c r="I34" i="15"/>
  <c r="H87" i="15"/>
  <c r="H82" i="15"/>
  <c r="H134" i="15"/>
  <c r="H99" i="15"/>
  <c r="H65" i="15"/>
  <c r="I119" i="15"/>
  <c r="I73" i="15"/>
  <c r="H26" i="15"/>
  <c r="H73" i="15"/>
  <c r="I52" i="15"/>
  <c r="H59" i="15"/>
  <c r="H61" i="15"/>
  <c r="I57" i="15"/>
  <c r="H128" i="15"/>
  <c r="H40" i="15"/>
  <c r="H13" i="15"/>
  <c r="I107" i="15"/>
  <c r="H33" i="15"/>
  <c r="H155" i="15"/>
  <c r="H11" i="15"/>
  <c r="H15" i="15"/>
  <c r="I59" i="15"/>
  <c r="H39" i="15"/>
  <c r="I75" i="15"/>
  <c r="H37" i="15"/>
  <c r="I85" i="15"/>
  <c r="H81" i="15"/>
  <c r="H154" i="15"/>
  <c r="I155" i="15"/>
  <c r="H113" i="15"/>
  <c r="I14" i="15"/>
  <c r="H31" i="15"/>
  <c r="I93" i="15"/>
  <c r="I37" i="15"/>
  <c r="I101" i="15"/>
  <c r="I81" i="15"/>
  <c r="I157" i="15"/>
  <c r="I40" i="15"/>
  <c r="H62" i="15"/>
  <c r="I118" i="15"/>
  <c r="I53" i="15"/>
  <c r="I134" i="15"/>
  <c r="H18" i="15"/>
  <c r="H91" i="15"/>
  <c r="H106" i="15"/>
  <c r="I47" i="15"/>
  <c r="H21" i="15"/>
  <c r="H22" i="15"/>
  <c r="I45" i="15"/>
  <c r="H56" i="15"/>
  <c r="I97" i="15"/>
  <c r="H98" i="15"/>
  <c r="I120" i="15"/>
  <c r="H50" i="15"/>
  <c r="H86" i="15"/>
  <c r="H71" i="15"/>
  <c r="H32" i="15"/>
  <c r="H25" i="15"/>
  <c r="H49" i="15"/>
  <c r="I65" i="15"/>
  <c r="H150" i="15"/>
  <c r="H68" i="15"/>
  <c r="H63" i="15"/>
  <c r="I67" i="15"/>
  <c r="I63" i="15"/>
  <c r="I26" i="15"/>
  <c r="I82" i="15"/>
  <c r="I70" i="15"/>
  <c r="H80" i="15"/>
  <c r="H88" i="15"/>
  <c r="H46" i="15"/>
  <c r="I122" i="15"/>
  <c r="I58" i="15"/>
  <c r="H133" i="15"/>
  <c r="H121" i="15"/>
  <c r="I43" i="15"/>
  <c r="I35" i="15"/>
  <c r="H17" i="15"/>
  <c r="I140" i="15"/>
  <c r="H38" i="15"/>
  <c r="H92" i="15"/>
  <c r="H158" i="15"/>
  <c r="I79" i="15"/>
  <c r="H100" i="15"/>
  <c r="H53" i="15"/>
  <c r="H152" i="15"/>
  <c r="I156" i="15"/>
  <c r="H95" i="15"/>
  <c r="H79" i="15"/>
  <c r="I99" i="15"/>
  <c r="I15" i="15"/>
  <c r="H47" i="15"/>
  <c r="H89" i="15"/>
  <c r="H111" i="15"/>
  <c r="I61" i="15"/>
  <c r="H20" i="15"/>
  <c r="H94" i="15"/>
  <c r="I44" i="15"/>
  <c r="H55" i="15"/>
  <c r="I110" i="15"/>
  <c r="H141" i="15"/>
  <c r="I149" i="15"/>
  <c r="I51" i="15"/>
  <c r="I33" i="15"/>
  <c r="H45" i="15"/>
  <c r="H23" i="15"/>
  <c r="I135" i="15"/>
  <c r="I108" i="15"/>
  <c r="H64" i="15"/>
  <c r="I77" i="15"/>
  <c r="I121" i="15"/>
  <c r="I41" i="15"/>
  <c r="I55" i="15"/>
  <c r="I31" i="15"/>
  <c r="I46" i="15"/>
  <c r="H117" i="15"/>
  <c r="H69" i="15"/>
  <c r="H76" i="15"/>
  <c r="H35" i="15"/>
  <c r="H131" i="15"/>
  <c r="I87" i="15"/>
  <c r="H127" i="15"/>
  <c r="I50" i="15"/>
  <c r="I91" i="15"/>
  <c r="I62" i="15"/>
  <c r="I17" i="15"/>
  <c r="I21" i="15"/>
  <c r="I80" i="15"/>
  <c r="I106" i="15"/>
  <c r="I152" i="15"/>
  <c r="I100" i="15"/>
  <c r="I117" i="15"/>
  <c r="I131" i="15"/>
  <c r="I88" i="15"/>
  <c r="I11" i="15"/>
  <c r="I56" i="15"/>
  <c r="I64" i="15"/>
  <c r="I23" i="15"/>
  <c r="I13" i="15"/>
  <c r="I111" i="15"/>
  <c r="I39" i="15"/>
  <c r="I158" i="15"/>
  <c r="I69" i="15"/>
  <c r="I94" i="15"/>
  <c r="I92" i="15"/>
  <c r="I49" i="15"/>
  <c r="I133" i="15"/>
  <c r="I127" i="15"/>
  <c r="I20" i="15"/>
  <c r="I141" i="15"/>
  <c r="I76" i="15"/>
  <c r="I22" i="15"/>
  <c r="I150" i="15"/>
  <c r="I18" i="15"/>
  <c r="I32" i="15"/>
  <c r="I68" i="15"/>
  <c r="I38" i="15"/>
  <c r="I86" i="15"/>
  <c r="I25" i="15"/>
  <c r="I95" i="15"/>
  <c r="I89" i="15"/>
  <c r="I113" i="15"/>
  <c r="I71" i="15"/>
  <c r="I154" i="15"/>
  <c r="I98" i="15"/>
  <c r="G161" i="15"/>
  <c r="H151" i="14"/>
  <c r="H142" i="14"/>
  <c r="H130" i="14"/>
  <c r="H128" i="14"/>
  <c r="H122" i="14"/>
  <c r="H57" i="14"/>
  <c r="H16" i="14"/>
  <c r="I98" i="14"/>
  <c r="I80" i="14"/>
  <c r="H73" i="14"/>
  <c r="H51" i="14"/>
  <c r="H43" i="14"/>
  <c r="H41" i="14"/>
  <c r="H33" i="14"/>
  <c r="H120" i="14"/>
  <c r="I108" i="14"/>
  <c r="H98" i="14"/>
  <c r="H91" i="14"/>
  <c r="H80" i="14"/>
  <c r="H71" i="14"/>
  <c r="H55" i="14"/>
  <c r="H108" i="14"/>
  <c r="R108" i="14" s="1"/>
  <c r="H89" i="14"/>
  <c r="H149" i="14"/>
  <c r="H110" i="14"/>
  <c r="H63" i="14"/>
  <c r="H53" i="14"/>
  <c r="H97" i="14"/>
  <c r="H95" i="14"/>
  <c r="H79" i="14"/>
  <c r="H77" i="14"/>
  <c r="H45" i="14"/>
  <c r="H37" i="14"/>
  <c r="H35" i="14"/>
  <c r="H140" i="14"/>
  <c r="H14" i="14"/>
  <c r="I69" i="14"/>
  <c r="H31" i="14"/>
  <c r="H69" i="14"/>
  <c r="I40" i="14"/>
  <c r="I26" i="14"/>
  <c r="H40" i="14"/>
  <c r="H26" i="14"/>
  <c r="H139" i="14"/>
  <c r="I32" i="14"/>
  <c r="I14" i="14"/>
  <c r="H87" i="14"/>
  <c r="I139" i="14"/>
  <c r="H50" i="14"/>
  <c r="H22" i="14"/>
  <c r="H157" i="14"/>
  <c r="H118" i="14"/>
  <c r="H99" i="14"/>
  <c r="H32" i="14"/>
  <c r="H49" i="14"/>
  <c r="H81" i="14"/>
  <c r="I50" i="14"/>
  <c r="H15" i="14"/>
  <c r="I37" i="14"/>
  <c r="I51" i="14"/>
  <c r="I135" i="14"/>
  <c r="I99" i="14"/>
  <c r="I110" i="14"/>
  <c r="I120" i="14"/>
  <c r="I128" i="14"/>
  <c r="H61" i="14"/>
  <c r="I16" i="14"/>
  <c r="I43" i="14"/>
  <c r="H59" i="14"/>
  <c r="H150" i="14"/>
  <c r="I122" i="14"/>
  <c r="H111" i="14"/>
  <c r="H101" i="14"/>
  <c r="I142" i="14"/>
  <c r="H52" i="14"/>
  <c r="I22" i="14"/>
  <c r="I33" i="14"/>
  <c r="H21" i="14"/>
  <c r="I130" i="14"/>
  <c r="I56" i="14"/>
  <c r="H112" i="14"/>
  <c r="I79" i="14"/>
  <c r="I55" i="14"/>
  <c r="H154" i="14"/>
  <c r="I156" i="14"/>
  <c r="H158" i="14"/>
  <c r="I77" i="14"/>
  <c r="I119" i="14"/>
  <c r="H134" i="14"/>
  <c r="H39" i="14"/>
  <c r="H44" i="14"/>
  <c r="I53" i="14"/>
  <c r="I35" i="14"/>
  <c r="H11" i="14"/>
  <c r="I131" i="14"/>
  <c r="H82" i="14"/>
  <c r="H64" i="14"/>
  <c r="H62" i="14"/>
  <c r="I157" i="14"/>
  <c r="I63" i="14"/>
  <c r="I81" i="14"/>
  <c r="H83" i="14"/>
  <c r="H92" i="14"/>
  <c r="I118" i="14"/>
  <c r="H58" i="14"/>
  <c r="H46" i="14"/>
  <c r="H23" i="14"/>
  <c r="H17" i="14"/>
  <c r="H135" i="14"/>
  <c r="H127" i="14"/>
  <c r="H133" i="14"/>
  <c r="H86" i="14"/>
  <c r="H68" i="14"/>
  <c r="I106" i="14"/>
  <c r="H18" i="14"/>
  <c r="I52" i="14"/>
  <c r="H119" i="14"/>
  <c r="H74" i="14"/>
  <c r="I91" i="14"/>
  <c r="H75" i="14"/>
  <c r="H141" i="14"/>
  <c r="H88" i="14"/>
  <c r="I70" i="14"/>
  <c r="I140" i="14"/>
  <c r="H156" i="14"/>
  <c r="I100" i="14"/>
  <c r="H106" i="14"/>
  <c r="H152" i="14"/>
  <c r="H155" i="14"/>
  <c r="H25" i="14"/>
  <c r="H20" i="14"/>
  <c r="H76" i="14"/>
  <c r="H56" i="14"/>
  <c r="I154" i="14"/>
  <c r="H67" i="14"/>
  <c r="H131" i="14"/>
  <c r="I149" i="14"/>
  <c r="I89" i="14"/>
  <c r="I71" i="14"/>
  <c r="I68" i="14"/>
  <c r="H38" i="14"/>
  <c r="I45" i="14"/>
  <c r="H107" i="14"/>
  <c r="R107" i="14" s="1"/>
  <c r="H100" i="14"/>
  <c r="I41" i="14"/>
  <c r="I59" i="14"/>
  <c r="I94" i="14"/>
  <c r="H85" i="14"/>
  <c r="H93" i="14"/>
  <c r="H65" i="14"/>
  <c r="H121" i="14"/>
  <c r="H94" i="14"/>
  <c r="I92" i="14"/>
  <c r="H117" i="14"/>
  <c r="I117" i="14"/>
  <c r="I87" i="14"/>
  <c r="H13" i="14"/>
  <c r="H34" i="14"/>
  <c r="I31" i="14"/>
  <c r="H70" i="14"/>
  <c r="I97" i="14"/>
  <c r="I73" i="14"/>
  <c r="H113" i="14"/>
  <c r="H47" i="14"/>
  <c r="I151" i="14"/>
  <c r="I57" i="14"/>
  <c r="I62" i="14"/>
  <c r="I95" i="14"/>
  <c r="I34" i="14"/>
  <c r="I74" i="14"/>
  <c r="I133" i="14"/>
  <c r="I49" i="14"/>
  <c r="I61" i="14"/>
  <c r="I112" i="14"/>
  <c r="I20" i="14"/>
  <c r="I46" i="14"/>
  <c r="I15" i="14"/>
  <c r="I21" i="14"/>
  <c r="I85" i="14"/>
  <c r="I17" i="14"/>
  <c r="I18" i="14"/>
  <c r="I152" i="14"/>
  <c r="I11" i="14"/>
  <c r="I155" i="14"/>
  <c r="I88" i="14"/>
  <c r="I111" i="14"/>
  <c r="I93" i="14"/>
  <c r="I75" i="14"/>
  <c r="I13" i="14"/>
  <c r="I23" i="14"/>
  <c r="I121" i="14"/>
  <c r="I134" i="14"/>
  <c r="I38" i="14"/>
  <c r="I158" i="14"/>
  <c r="I67" i="14"/>
  <c r="I82" i="14"/>
  <c r="I47" i="14"/>
  <c r="I141" i="14"/>
  <c r="I86" i="14"/>
  <c r="I44" i="14"/>
  <c r="I58" i="14"/>
  <c r="I76" i="14"/>
  <c r="I107" i="14"/>
  <c r="I127" i="14"/>
  <c r="I113" i="14"/>
  <c r="I65" i="14"/>
  <c r="I83" i="14"/>
  <c r="I39" i="14"/>
  <c r="I64" i="14"/>
  <c r="I101" i="14"/>
  <c r="I25" i="14"/>
  <c r="I150" i="14"/>
  <c r="G161" i="14"/>
  <c r="G163" i="8"/>
  <c r="J8" i="8" s="1"/>
  <c r="S91" i="6"/>
  <c r="I90" i="6"/>
  <c r="T91" i="6"/>
  <c r="O91" i="6"/>
  <c r="N91" i="6"/>
  <c r="T93" i="6"/>
  <c r="S93" i="6"/>
  <c r="O93" i="6"/>
  <c r="N93" i="6"/>
  <c r="H30" i="6"/>
  <c r="M31" i="6"/>
  <c r="R31" i="6"/>
  <c r="R30" i="6" s="1"/>
  <c r="O43" i="6"/>
  <c r="N43" i="6"/>
  <c r="T43" i="6"/>
  <c r="S43" i="6"/>
  <c r="I42" i="6"/>
  <c r="S149" i="6"/>
  <c r="I148" i="6"/>
  <c r="T149" i="6"/>
  <c r="O149" i="6"/>
  <c r="N149" i="6"/>
  <c r="M158" i="6"/>
  <c r="R158" i="6"/>
  <c r="M40" i="6"/>
  <c r="R40" i="6"/>
  <c r="H36" i="6"/>
  <c r="M37" i="6"/>
  <c r="R37" i="6"/>
  <c r="O21" i="6"/>
  <c r="N21" i="6"/>
  <c r="S21" i="6"/>
  <c r="T21" i="6"/>
  <c r="T64" i="6"/>
  <c r="S64" i="6"/>
  <c r="O64" i="6"/>
  <c r="N64" i="6"/>
  <c r="S26" i="6"/>
  <c r="T26" i="6"/>
  <c r="O26" i="6"/>
  <c r="N26" i="6"/>
  <c r="M38" i="6"/>
  <c r="R38" i="6"/>
  <c r="S122" i="6"/>
  <c r="O122" i="6"/>
  <c r="T122" i="6"/>
  <c r="N122" i="6"/>
  <c r="M131" i="6"/>
  <c r="R131" i="6"/>
  <c r="S52" i="6"/>
  <c r="O52" i="6"/>
  <c r="N52" i="6"/>
  <c r="T52" i="6"/>
  <c r="R15" i="6"/>
  <c r="M15" i="6"/>
  <c r="T106" i="6"/>
  <c r="O106" i="6"/>
  <c r="S106" i="6"/>
  <c r="N106" i="6"/>
  <c r="N105" i="6" s="1"/>
  <c r="I105" i="6"/>
  <c r="S157" i="6"/>
  <c r="T157" i="6"/>
  <c r="O157" i="6"/>
  <c r="N157" i="6"/>
  <c r="M118" i="6"/>
  <c r="R118" i="6"/>
  <c r="I12" i="6"/>
  <c r="S13" i="6"/>
  <c r="O13" i="6"/>
  <c r="N13" i="6"/>
  <c r="T13" i="6"/>
  <c r="O69" i="6"/>
  <c r="T69" i="6"/>
  <c r="S69" i="6"/>
  <c r="N69" i="6"/>
  <c r="S25" i="6"/>
  <c r="O25" i="6"/>
  <c r="N25" i="6"/>
  <c r="T25" i="6"/>
  <c r="M25" i="6"/>
  <c r="R25" i="6"/>
  <c r="M14" i="6"/>
  <c r="R14" i="6"/>
  <c r="M50" i="6"/>
  <c r="R50" i="6"/>
  <c r="H48" i="6"/>
  <c r="R49" i="6"/>
  <c r="M49" i="6"/>
  <c r="M117" i="6"/>
  <c r="H123" i="6"/>
  <c r="R117" i="6"/>
  <c r="M21" i="6"/>
  <c r="R21" i="6"/>
  <c r="O59" i="6"/>
  <c r="T59" i="6"/>
  <c r="S59" i="6"/>
  <c r="N59" i="6"/>
  <c r="S35" i="6"/>
  <c r="T35" i="6"/>
  <c r="O35" i="6"/>
  <c r="N35" i="6"/>
  <c r="O51" i="6"/>
  <c r="T51" i="6"/>
  <c r="S51" i="6"/>
  <c r="N51" i="6"/>
  <c r="O68" i="6"/>
  <c r="N68" i="6"/>
  <c r="T68" i="6"/>
  <c r="S68" i="6"/>
  <c r="I19" i="6"/>
  <c r="I27" i="6" s="1"/>
  <c r="S20" i="6"/>
  <c r="N20" i="6"/>
  <c r="O20" i="6"/>
  <c r="T20" i="6"/>
  <c r="S120" i="6"/>
  <c r="O120" i="6"/>
  <c r="N120" i="6"/>
  <c r="T120" i="6"/>
  <c r="M56" i="6"/>
  <c r="R56" i="6"/>
  <c r="M69" i="6"/>
  <c r="R69" i="6"/>
  <c r="O65" i="6"/>
  <c r="N65" i="6"/>
  <c r="T65" i="6"/>
  <c r="S65" i="6"/>
  <c r="R120" i="6"/>
  <c r="M120" i="6"/>
  <c r="S44" i="6"/>
  <c r="O44" i="6"/>
  <c r="T44" i="6"/>
  <c r="N44" i="6"/>
  <c r="O47" i="6"/>
  <c r="N47" i="6"/>
  <c r="S47" i="6"/>
  <c r="T47" i="6"/>
  <c r="H129" i="6"/>
  <c r="M129" i="6" s="1"/>
  <c r="R129" i="6" s="1"/>
  <c r="R130" i="6"/>
  <c r="M130" i="6"/>
  <c r="T101" i="6"/>
  <c r="S101" i="6"/>
  <c r="O101" i="6"/>
  <c r="N101" i="6"/>
  <c r="R99" i="6"/>
  <c r="M99" i="6"/>
  <c r="R46" i="6"/>
  <c r="M46" i="6"/>
  <c r="R141" i="6"/>
  <c r="M141" i="6"/>
  <c r="O95" i="6"/>
  <c r="T95" i="6"/>
  <c r="S95" i="6"/>
  <c r="N95" i="6"/>
  <c r="M113" i="6"/>
  <c r="R113" i="6"/>
  <c r="S34" i="6"/>
  <c r="O34" i="6"/>
  <c r="N34" i="6"/>
  <c r="T34" i="6"/>
  <c r="R83" i="6"/>
  <c r="M83" i="6"/>
  <c r="S89" i="6"/>
  <c r="T89" i="6"/>
  <c r="O89" i="6"/>
  <c r="N89" i="6"/>
  <c r="M63" i="6"/>
  <c r="R63" i="6"/>
  <c r="N82" i="6"/>
  <c r="S82" i="6"/>
  <c r="O82" i="6"/>
  <c r="T82" i="6"/>
  <c r="S55" i="6"/>
  <c r="O55" i="6"/>
  <c r="I54" i="6"/>
  <c r="N55" i="6"/>
  <c r="T55" i="6"/>
  <c r="R119" i="6"/>
  <c r="M119" i="6"/>
  <c r="M61" i="6"/>
  <c r="R61" i="6"/>
  <c r="R60" i="6" s="1"/>
  <c r="H60" i="6"/>
  <c r="T86" i="6"/>
  <c r="S86" i="6"/>
  <c r="N86" i="6"/>
  <c r="O86" i="6"/>
  <c r="S70" i="6"/>
  <c r="O70" i="6"/>
  <c r="T70" i="6"/>
  <c r="N70" i="6"/>
  <c r="T127" i="6"/>
  <c r="S127" i="6"/>
  <c r="I126" i="6"/>
  <c r="O127" i="6"/>
  <c r="N127" i="6"/>
  <c r="R52" i="6"/>
  <c r="M52" i="6"/>
  <c r="I129" i="6"/>
  <c r="S130" i="6"/>
  <c r="T130" i="6"/>
  <c r="O130" i="6"/>
  <c r="N130" i="6"/>
  <c r="S99" i="6"/>
  <c r="O99" i="6"/>
  <c r="N99" i="6"/>
  <c r="T99" i="6"/>
  <c r="M98" i="6"/>
  <c r="R98" i="6"/>
  <c r="R80" i="6"/>
  <c r="M80" i="6"/>
  <c r="O15" i="6"/>
  <c r="N15" i="6"/>
  <c r="S15" i="6"/>
  <c r="T15" i="6"/>
  <c r="O57" i="6"/>
  <c r="N57" i="6"/>
  <c r="S57" i="6"/>
  <c r="T57" i="6"/>
  <c r="R35" i="6"/>
  <c r="M35" i="6"/>
  <c r="S110" i="6"/>
  <c r="S109" i="6" s="1"/>
  <c r="I109" i="6"/>
  <c r="N110" i="6"/>
  <c r="T110" i="6"/>
  <c r="O110" i="6"/>
  <c r="M95" i="6"/>
  <c r="R95" i="6"/>
  <c r="N142" i="6"/>
  <c r="T142" i="6"/>
  <c r="S142" i="6"/>
  <c r="O142" i="6"/>
  <c r="T16" i="6"/>
  <c r="S16" i="6"/>
  <c r="O16" i="6"/>
  <c r="N16" i="6"/>
  <c r="N158" i="6"/>
  <c r="S158" i="6"/>
  <c r="T158" i="6"/>
  <c r="O158" i="6"/>
  <c r="O61" i="6"/>
  <c r="N61" i="6"/>
  <c r="I60" i="6"/>
  <c r="T61" i="6"/>
  <c r="S61" i="6"/>
  <c r="O131" i="6"/>
  <c r="N131" i="6"/>
  <c r="S131" i="6"/>
  <c r="T131" i="6"/>
  <c r="M154" i="6"/>
  <c r="R154" i="6"/>
  <c r="H153" i="6"/>
  <c r="R153" i="6" s="1"/>
  <c r="R57" i="6"/>
  <c r="M57" i="6"/>
  <c r="R26" i="6"/>
  <c r="M26" i="6"/>
  <c r="H12" i="6"/>
  <c r="H27" i="6" s="1"/>
  <c r="R13" i="6"/>
  <c r="M13" i="6"/>
  <c r="M76" i="6"/>
  <c r="R76" i="6"/>
  <c r="O41" i="6"/>
  <c r="N41" i="6"/>
  <c r="S41" i="6"/>
  <c r="T41" i="6"/>
  <c r="M157" i="6"/>
  <c r="R157" i="6"/>
  <c r="M47" i="6"/>
  <c r="R47" i="6"/>
  <c r="N38" i="6"/>
  <c r="T38" i="6"/>
  <c r="S38" i="6"/>
  <c r="O38" i="6"/>
  <c r="R135" i="6"/>
  <c r="M135" i="6"/>
  <c r="S98" i="6"/>
  <c r="O98" i="6"/>
  <c r="T98" i="6"/>
  <c r="N98" i="6"/>
  <c r="M34" i="6"/>
  <c r="R34" i="6"/>
  <c r="O77" i="6"/>
  <c r="T77" i="6"/>
  <c r="S77" i="6"/>
  <c r="N77" i="6"/>
  <c r="S73" i="6"/>
  <c r="I72" i="6"/>
  <c r="N73" i="6"/>
  <c r="O73" i="6"/>
  <c r="T73" i="6"/>
  <c r="H54" i="6"/>
  <c r="M55" i="6"/>
  <c r="R55" i="6"/>
  <c r="M64" i="6"/>
  <c r="R64" i="6"/>
  <c r="T11" i="6"/>
  <c r="S11" i="6"/>
  <c r="O11" i="6"/>
  <c r="N11" i="6"/>
  <c r="M152" i="6"/>
  <c r="R152" i="6"/>
  <c r="M86" i="6"/>
  <c r="R86" i="6"/>
  <c r="M32" i="6"/>
  <c r="R32" i="6"/>
  <c r="N150" i="6"/>
  <c r="T150" i="6"/>
  <c r="S150" i="6"/>
  <c r="O150" i="6"/>
  <c r="M51" i="6"/>
  <c r="R51" i="6"/>
  <c r="M77" i="6"/>
  <c r="R77" i="6"/>
  <c r="T154" i="6"/>
  <c r="S154" i="6"/>
  <c r="O154" i="6"/>
  <c r="N154" i="6"/>
  <c r="I153" i="6"/>
  <c r="N14" i="6"/>
  <c r="S14" i="6"/>
  <c r="O14" i="6"/>
  <c r="T14" i="6"/>
  <c r="R101" i="6"/>
  <c r="M101" i="6"/>
  <c r="M22" i="6"/>
  <c r="R22" i="6"/>
  <c r="H66" i="6"/>
  <c r="R67" i="6"/>
  <c r="M67" i="6"/>
  <c r="M66" i="6" s="1"/>
  <c r="M121" i="6"/>
  <c r="R121" i="6"/>
  <c r="M142" i="6"/>
  <c r="R142" i="6"/>
  <c r="S140" i="6"/>
  <c r="T140" i="6"/>
  <c r="O140" i="6"/>
  <c r="N140" i="6"/>
  <c r="R128" i="6"/>
  <c r="M128" i="6"/>
  <c r="S83" i="6"/>
  <c r="O83" i="6"/>
  <c r="T83" i="6"/>
  <c r="N83" i="6"/>
  <c r="R71" i="6"/>
  <c r="M71" i="6"/>
  <c r="M92" i="6"/>
  <c r="R92" i="6"/>
  <c r="O155" i="6"/>
  <c r="N155" i="6"/>
  <c r="S155" i="6"/>
  <c r="T155" i="6"/>
  <c r="H72" i="6"/>
  <c r="R73" i="6"/>
  <c r="M73" i="6"/>
  <c r="O39" i="6"/>
  <c r="T39" i="6"/>
  <c r="S39" i="6"/>
  <c r="N39" i="6"/>
  <c r="H143" i="6"/>
  <c r="R139" i="6"/>
  <c r="M139" i="6"/>
  <c r="M143" i="6" s="1"/>
  <c r="O76" i="6"/>
  <c r="N76" i="6"/>
  <c r="S76" i="6"/>
  <c r="T76" i="6"/>
  <c r="R16" i="6"/>
  <c r="M16" i="6"/>
  <c r="M134" i="6"/>
  <c r="R134" i="6"/>
  <c r="O118" i="6"/>
  <c r="S118" i="6"/>
  <c r="N118" i="6"/>
  <c r="T118" i="6"/>
  <c r="T17" i="6"/>
  <c r="S17" i="6"/>
  <c r="O17" i="6"/>
  <c r="N17" i="6"/>
  <c r="M133" i="6"/>
  <c r="R133" i="6"/>
  <c r="H132" i="6"/>
  <c r="M132" i="6" s="1"/>
  <c r="R132" i="6" s="1"/>
  <c r="T58" i="6"/>
  <c r="O58" i="6"/>
  <c r="N58" i="6"/>
  <c r="S58" i="6"/>
  <c r="S49" i="6"/>
  <c r="S48" i="6" s="1"/>
  <c r="O49" i="6"/>
  <c r="T49" i="6"/>
  <c r="I48" i="6"/>
  <c r="N49" i="6"/>
  <c r="S75" i="6"/>
  <c r="O75" i="6"/>
  <c r="N75" i="6"/>
  <c r="T75" i="6"/>
  <c r="R62" i="6"/>
  <c r="M62" i="6"/>
  <c r="S141" i="6"/>
  <c r="T141" i="6"/>
  <c r="O141" i="6"/>
  <c r="N141" i="6"/>
  <c r="T152" i="6"/>
  <c r="S152" i="6"/>
  <c r="O152" i="6"/>
  <c r="N152" i="6"/>
  <c r="S135" i="6"/>
  <c r="O135" i="6"/>
  <c r="T135" i="6"/>
  <c r="N135" i="6"/>
  <c r="M68" i="6"/>
  <c r="R68" i="6"/>
  <c r="S31" i="6"/>
  <c r="O31" i="6"/>
  <c r="T31" i="6"/>
  <c r="N31" i="6"/>
  <c r="N30" i="6" s="1"/>
  <c r="I30" i="6"/>
  <c r="M149" i="6"/>
  <c r="H148" i="6"/>
  <c r="R149" i="6"/>
  <c r="S107" i="6"/>
  <c r="T107" i="6"/>
  <c r="S80" i="6"/>
  <c r="O80" i="6"/>
  <c r="T80" i="6"/>
  <c r="N80" i="6"/>
  <c r="S63" i="6"/>
  <c r="N63" i="6"/>
  <c r="O63" i="6"/>
  <c r="T63" i="6"/>
  <c r="I123" i="6"/>
  <c r="T117" i="6"/>
  <c r="N117" i="6"/>
  <c r="S117" i="6"/>
  <c r="O117" i="6"/>
  <c r="R112" i="6"/>
  <c r="M112" i="6"/>
  <c r="M87" i="6"/>
  <c r="R87" i="6"/>
  <c r="M140" i="6"/>
  <c r="R140" i="6"/>
  <c r="S112" i="6"/>
  <c r="O112" i="6"/>
  <c r="T112" i="6"/>
  <c r="N112" i="6"/>
  <c r="R70" i="6"/>
  <c r="M70" i="6"/>
  <c r="O79" i="6"/>
  <c r="S79" i="6"/>
  <c r="N79" i="6"/>
  <c r="T79" i="6"/>
  <c r="I78" i="6"/>
  <c r="M97" i="6"/>
  <c r="M96" i="6" s="1"/>
  <c r="R97" i="6"/>
  <c r="H96" i="6"/>
  <c r="M74" i="6"/>
  <c r="R74" i="6"/>
  <c r="M156" i="6"/>
  <c r="R156" i="6"/>
  <c r="H90" i="6"/>
  <c r="R91" i="6"/>
  <c r="M91" i="6"/>
  <c r="R93" i="6"/>
  <c r="M93" i="6"/>
  <c r="M82" i="6"/>
  <c r="R82" i="6"/>
  <c r="T133" i="6"/>
  <c r="S133" i="6"/>
  <c r="O133" i="6"/>
  <c r="I132" i="6"/>
  <c r="N133" i="6"/>
  <c r="O33" i="6"/>
  <c r="T33" i="6"/>
  <c r="S33" i="6"/>
  <c r="N33" i="6"/>
  <c r="N121" i="6"/>
  <c r="O121" i="6"/>
  <c r="T121" i="6"/>
  <c r="S121" i="6"/>
  <c r="S62" i="6"/>
  <c r="O62" i="6"/>
  <c r="T62" i="6"/>
  <c r="N62" i="6"/>
  <c r="O97" i="6"/>
  <c r="T97" i="6"/>
  <c r="S97" i="6"/>
  <c r="S96" i="6" s="1"/>
  <c r="N97" i="6"/>
  <c r="I96" i="6"/>
  <c r="M150" i="6"/>
  <c r="R150" i="6"/>
  <c r="M33" i="6"/>
  <c r="R33" i="6"/>
  <c r="S88" i="6"/>
  <c r="O88" i="6"/>
  <c r="T88" i="6"/>
  <c r="N88" i="6"/>
  <c r="S53" i="6"/>
  <c r="T53" i="6"/>
  <c r="O53" i="6"/>
  <c r="N53" i="6"/>
  <c r="N50" i="6"/>
  <c r="S50" i="6"/>
  <c r="O50" i="6"/>
  <c r="T50" i="6"/>
  <c r="N74" i="6"/>
  <c r="S74" i="6"/>
  <c r="O74" i="6"/>
  <c r="T74" i="6"/>
  <c r="M39" i="6"/>
  <c r="R39" i="6"/>
  <c r="S139" i="6"/>
  <c r="S143" i="6" s="1"/>
  <c r="O139" i="6"/>
  <c r="T139" i="6"/>
  <c r="N139" i="6"/>
  <c r="I143" i="6"/>
  <c r="S71" i="6"/>
  <c r="O71" i="6"/>
  <c r="N71" i="6"/>
  <c r="T71" i="6"/>
  <c r="M94" i="6"/>
  <c r="R94" i="6"/>
  <c r="T67" i="6"/>
  <c r="S67" i="6"/>
  <c r="S66" i="6" s="1"/>
  <c r="O67" i="6"/>
  <c r="N67" i="6"/>
  <c r="N66" i="6" s="1"/>
  <c r="I66" i="6"/>
  <c r="O100" i="6"/>
  <c r="N100" i="6"/>
  <c r="S100" i="6"/>
  <c r="T100" i="6"/>
  <c r="M155" i="6"/>
  <c r="R155" i="6"/>
  <c r="R88" i="6"/>
  <c r="M88" i="6"/>
  <c r="M58" i="6"/>
  <c r="R58" i="6"/>
  <c r="H19" i="6"/>
  <c r="M20" i="6"/>
  <c r="R20" i="6"/>
  <c r="S81" i="6"/>
  <c r="T81" i="6"/>
  <c r="O81" i="6"/>
  <c r="N81" i="6"/>
  <c r="H105" i="6"/>
  <c r="H114" i="6" s="1"/>
  <c r="R106" i="6"/>
  <c r="R105" i="6" s="1"/>
  <c r="M106" i="6"/>
  <c r="M105" i="6" s="1"/>
  <c r="M111" i="6"/>
  <c r="R111" i="6"/>
  <c r="M79" i="6"/>
  <c r="M78" i="6" s="1"/>
  <c r="R79" i="6"/>
  <c r="H78" i="6"/>
  <c r="M81" i="6"/>
  <c r="R81" i="6"/>
  <c r="T32" i="6"/>
  <c r="N32" i="6"/>
  <c r="O32" i="6"/>
  <c r="S32" i="6"/>
  <c r="N22" i="6"/>
  <c r="T22" i="6"/>
  <c r="S22" i="6"/>
  <c r="O22" i="6"/>
  <c r="O151" i="6"/>
  <c r="T151" i="6"/>
  <c r="S151" i="6"/>
  <c r="N151" i="6"/>
  <c r="T85" i="6"/>
  <c r="S85" i="6"/>
  <c r="N85" i="6"/>
  <c r="I84" i="6"/>
  <c r="O85" i="6"/>
  <c r="H84" i="6"/>
  <c r="M85" i="6"/>
  <c r="M84" i="6" s="1"/>
  <c r="R85" i="6"/>
  <c r="O23" i="6"/>
  <c r="N23" i="6"/>
  <c r="T23" i="6"/>
  <c r="S23" i="6"/>
  <c r="S156" i="6"/>
  <c r="O156" i="6"/>
  <c r="T156" i="6"/>
  <c r="N156" i="6"/>
  <c r="S40" i="6"/>
  <c r="T40" i="6"/>
  <c r="O40" i="6"/>
  <c r="N40" i="6"/>
  <c r="M11" i="6"/>
  <c r="R11" i="6"/>
  <c r="T128" i="6"/>
  <c r="S128" i="6"/>
  <c r="N128" i="6"/>
  <c r="O128" i="6"/>
  <c r="S108" i="6"/>
  <c r="T108" i="6"/>
  <c r="R75" i="6"/>
  <c r="M75" i="6"/>
  <c r="O92" i="6"/>
  <c r="N92" i="6"/>
  <c r="S92" i="6"/>
  <c r="T92" i="6"/>
  <c r="T94" i="6"/>
  <c r="O94" i="6"/>
  <c r="N94" i="6"/>
  <c r="S94" i="6"/>
  <c r="R23" i="6"/>
  <c r="M23" i="6"/>
  <c r="M41" i="6"/>
  <c r="R41" i="6"/>
  <c r="R89" i="6"/>
  <c r="M89" i="6"/>
  <c r="H109" i="6"/>
  <c r="M110" i="6"/>
  <c r="R110" i="6"/>
  <c r="R65" i="6"/>
  <c r="M65" i="6"/>
  <c r="R53" i="6"/>
  <c r="M53" i="6"/>
  <c r="S37" i="6"/>
  <c r="S36" i="6" s="1"/>
  <c r="I36" i="6"/>
  <c r="T37" i="6"/>
  <c r="O37" i="6"/>
  <c r="N37" i="6"/>
  <c r="T113" i="6"/>
  <c r="S113" i="6"/>
  <c r="N113" i="6"/>
  <c r="O113" i="6"/>
  <c r="R44" i="6"/>
  <c r="M44" i="6"/>
  <c r="M59" i="6"/>
  <c r="R59" i="6"/>
  <c r="R18" i="6"/>
  <c r="M18" i="6"/>
  <c r="S119" i="6"/>
  <c r="O119" i="6"/>
  <c r="T119" i="6"/>
  <c r="N119" i="6"/>
  <c r="R122" i="6"/>
  <c r="M122" i="6"/>
  <c r="T46" i="6"/>
  <c r="S46" i="6"/>
  <c r="O46" i="6"/>
  <c r="N46" i="6"/>
  <c r="O87" i="6"/>
  <c r="N87" i="6"/>
  <c r="T87" i="6"/>
  <c r="S87" i="6"/>
  <c r="N111" i="6"/>
  <c r="S111" i="6"/>
  <c r="T111" i="6"/>
  <c r="O111" i="6"/>
  <c r="O134" i="6"/>
  <c r="N134" i="6"/>
  <c r="T134" i="6"/>
  <c r="S134" i="6"/>
  <c r="S45" i="6"/>
  <c r="O45" i="6"/>
  <c r="T45" i="6"/>
  <c r="N45" i="6"/>
  <c r="M43" i="6"/>
  <c r="H42" i="6"/>
  <c r="R43" i="6"/>
  <c r="T56" i="6"/>
  <c r="O56" i="6"/>
  <c r="S56" i="6"/>
  <c r="N56" i="6"/>
  <c r="O18" i="6"/>
  <c r="N18" i="6"/>
  <c r="S18" i="6"/>
  <c r="T18" i="6"/>
  <c r="R17" i="6"/>
  <c r="M17" i="6"/>
  <c r="R45" i="6"/>
  <c r="M45" i="6"/>
  <c r="M100" i="6"/>
  <c r="R100" i="6"/>
  <c r="H126" i="6"/>
  <c r="R127" i="6"/>
  <c r="M127" i="6"/>
  <c r="R151" i="6"/>
  <c r="M151" i="6"/>
  <c r="L36" i="1"/>
  <c r="I32" i="1"/>
  <c r="L23" i="1"/>
  <c r="F145" i="10"/>
  <c r="F163" i="10" s="1"/>
  <c r="F161" i="10"/>
  <c r="G27" i="12"/>
  <c r="E31" i="1"/>
  <c r="G160" i="12"/>
  <c r="L43" i="1"/>
  <c r="L42" i="1" s="1"/>
  <c r="G31" i="1"/>
  <c r="G29" i="1"/>
  <c r="G28" i="1"/>
  <c r="H31" i="1"/>
  <c r="G25" i="1"/>
  <c r="F32" i="1"/>
  <c r="E24" i="1"/>
  <c r="G35" i="1"/>
  <c r="G30" i="1"/>
  <c r="H33" i="1"/>
  <c r="F29" i="1"/>
  <c r="E35" i="1"/>
  <c r="G160" i="7"/>
  <c r="G43" i="1"/>
  <c r="G27" i="1"/>
  <c r="E33" i="1"/>
  <c r="G26" i="1"/>
  <c r="E28" i="1"/>
  <c r="E27" i="1"/>
  <c r="F33" i="1"/>
  <c r="G24" i="1"/>
  <c r="H28" i="1"/>
  <c r="E29" i="1"/>
  <c r="G33" i="1"/>
  <c r="G160" i="10"/>
  <c r="I43" i="1"/>
  <c r="E26" i="1"/>
  <c r="G32" i="1"/>
  <c r="G34" i="1"/>
  <c r="G114" i="5"/>
  <c r="E37" i="1"/>
  <c r="G160" i="5"/>
  <c r="E44" i="1"/>
  <c r="G102" i="5"/>
  <c r="F145" i="5"/>
  <c r="F163" i="5" s="1"/>
  <c r="F161" i="5" s="1"/>
  <c r="G27" i="5"/>
  <c r="H38" i="1"/>
  <c r="H43" i="1"/>
  <c r="H27" i="1"/>
  <c r="F38" i="1"/>
  <c r="F27" i="1"/>
  <c r="G114" i="7"/>
  <c r="F145" i="7"/>
  <c r="F163" i="7" s="1"/>
  <c r="F161" i="7" s="1"/>
  <c r="G114" i="12"/>
  <c r="G27" i="10"/>
  <c r="G102" i="12"/>
  <c r="G27" i="7"/>
  <c r="G102" i="10"/>
  <c r="G136" i="12"/>
  <c r="Q163" i="12"/>
  <c r="T163" i="12" s="1"/>
  <c r="L163" i="12"/>
  <c r="O163" i="12" s="1"/>
  <c r="Q163" i="10"/>
  <c r="T163" i="10" s="1"/>
  <c r="L163" i="10"/>
  <c r="O163" i="10" s="1"/>
  <c r="H40" i="1"/>
  <c r="Q163" i="7"/>
  <c r="T163" i="7" s="1"/>
  <c r="G102" i="7"/>
  <c r="L163" i="7"/>
  <c r="O163" i="7" s="1"/>
  <c r="Q163" i="5"/>
  <c r="T163" i="5" s="1"/>
  <c r="S49" i="15" l="1"/>
  <c r="O49" i="15"/>
  <c r="N49" i="15"/>
  <c r="T49" i="15"/>
  <c r="I48" i="15"/>
  <c r="M87" i="15"/>
  <c r="R87" i="15"/>
  <c r="R59" i="15"/>
  <c r="M59" i="15"/>
  <c r="N18" i="15"/>
  <c r="T18" i="15"/>
  <c r="S18" i="15"/>
  <c r="O18" i="15"/>
  <c r="N158" i="15"/>
  <c r="T158" i="15"/>
  <c r="S158" i="15"/>
  <c r="O158" i="15"/>
  <c r="T152" i="15"/>
  <c r="S152" i="15"/>
  <c r="O152" i="15"/>
  <c r="N152" i="15"/>
  <c r="R76" i="15"/>
  <c r="M76" i="15"/>
  <c r="R23" i="15"/>
  <c r="M23" i="15"/>
  <c r="R111" i="15"/>
  <c r="M111" i="15"/>
  <c r="M158" i="15"/>
  <c r="R158" i="15"/>
  <c r="R88" i="15"/>
  <c r="M88" i="15"/>
  <c r="R25" i="15"/>
  <c r="M25" i="15"/>
  <c r="S47" i="15"/>
  <c r="O47" i="15"/>
  <c r="N47" i="15"/>
  <c r="T47" i="15"/>
  <c r="I36" i="15"/>
  <c r="T37" i="15"/>
  <c r="S37" i="15"/>
  <c r="N37" i="15"/>
  <c r="O37" i="15"/>
  <c r="N59" i="15"/>
  <c r="T59" i="15"/>
  <c r="S59" i="15"/>
  <c r="O59" i="15"/>
  <c r="T52" i="15"/>
  <c r="S52" i="15"/>
  <c r="O52" i="15"/>
  <c r="N52" i="15"/>
  <c r="M77" i="15"/>
  <c r="R77" i="15"/>
  <c r="O130" i="15"/>
  <c r="I129" i="15"/>
  <c r="N130" i="15"/>
  <c r="S130" i="15"/>
  <c r="T130" i="15"/>
  <c r="M34" i="15"/>
  <c r="R34" i="15"/>
  <c r="M97" i="15"/>
  <c r="M96" i="15" s="1"/>
  <c r="H96" i="15"/>
  <c r="R97" i="15"/>
  <c r="R82" i="15"/>
  <c r="M82" i="15"/>
  <c r="M61" i="15"/>
  <c r="H60" i="15"/>
  <c r="R61" i="15"/>
  <c r="R112" i="15"/>
  <c r="M112" i="15"/>
  <c r="O98" i="15"/>
  <c r="N98" i="15"/>
  <c r="S98" i="15"/>
  <c r="T98" i="15"/>
  <c r="N150" i="15"/>
  <c r="T150" i="15"/>
  <c r="O150" i="15"/>
  <c r="S150" i="15"/>
  <c r="S39" i="15"/>
  <c r="O39" i="15"/>
  <c r="N39" i="15"/>
  <c r="T39" i="15"/>
  <c r="N106" i="15"/>
  <c r="N105" i="15" s="1"/>
  <c r="T106" i="15"/>
  <c r="I105" i="15"/>
  <c r="O106" i="15"/>
  <c r="S106" i="15"/>
  <c r="M69" i="15"/>
  <c r="R69" i="15"/>
  <c r="M45" i="15"/>
  <c r="R45" i="15"/>
  <c r="R89" i="15"/>
  <c r="M89" i="15"/>
  <c r="R92" i="15"/>
  <c r="M92" i="15"/>
  <c r="R80" i="15"/>
  <c r="M80" i="15"/>
  <c r="R32" i="15"/>
  <c r="M32" i="15"/>
  <c r="R106" i="15"/>
  <c r="R105" i="15" s="1"/>
  <c r="H105" i="15"/>
  <c r="H114" i="15" s="1"/>
  <c r="M106" i="15"/>
  <c r="M105" i="15" s="1"/>
  <c r="T93" i="15"/>
  <c r="S93" i="15"/>
  <c r="O93" i="15"/>
  <c r="N93" i="15"/>
  <c r="R15" i="15"/>
  <c r="M15" i="15"/>
  <c r="R73" i="15"/>
  <c r="R72" i="15" s="1"/>
  <c r="H72" i="15"/>
  <c r="M73" i="15"/>
  <c r="H109" i="15"/>
  <c r="R110" i="15"/>
  <c r="R109" i="15" s="1"/>
  <c r="M110" i="15"/>
  <c r="R101" i="15"/>
  <c r="M101" i="15"/>
  <c r="M44" i="15"/>
  <c r="R44" i="15"/>
  <c r="O112" i="15"/>
  <c r="N112" i="15"/>
  <c r="S112" i="15"/>
  <c r="T112" i="15"/>
  <c r="O88" i="15"/>
  <c r="N88" i="15"/>
  <c r="T88" i="15"/>
  <c r="S88" i="15"/>
  <c r="T44" i="15"/>
  <c r="S44" i="15"/>
  <c r="N44" i="15"/>
  <c r="O44" i="15"/>
  <c r="R68" i="15"/>
  <c r="M68" i="15"/>
  <c r="T40" i="15"/>
  <c r="S40" i="15"/>
  <c r="O40" i="15"/>
  <c r="N40" i="15"/>
  <c r="R122" i="15"/>
  <c r="M122" i="15"/>
  <c r="O38" i="15"/>
  <c r="N38" i="15"/>
  <c r="T38" i="15"/>
  <c r="S38" i="15"/>
  <c r="T131" i="15"/>
  <c r="S131" i="15"/>
  <c r="O131" i="15"/>
  <c r="N131" i="15"/>
  <c r="R64" i="15"/>
  <c r="M64" i="15"/>
  <c r="R53" i="15"/>
  <c r="M53" i="15"/>
  <c r="T45" i="15"/>
  <c r="S45" i="15"/>
  <c r="O45" i="15"/>
  <c r="N45" i="15"/>
  <c r="R135" i="15"/>
  <c r="M135" i="15"/>
  <c r="S68" i="15"/>
  <c r="N68" i="15"/>
  <c r="T68" i="15"/>
  <c r="O68" i="15"/>
  <c r="R131" i="15"/>
  <c r="M131" i="15"/>
  <c r="M20" i="15"/>
  <c r="H19" i="15"/>
  <c r="R20" i="15"/>
  <c r="M100" i="15"/>
  <c r="R100" i="15"/>
  <c r="T65" i="15"/>
  <c r="O65" i="15"/>
  <c r="N65" i="15"/>
  <c r="S65" i="15"/>
  <c r="T81" i="15"/>
  <c r="S81" i="15"/>
  <c r="O81" i="15"/>
  <c r="N81" i="15"/>
  <c r="T75" i="15"/>
  <c r="S75" i="15"/>
  <c r="O75" i="15"/>
  <c r="N75" i="15"/>
  <c r="R139" i="15"/>
  <c r="R143" i="15" s="1"/>
  <c r="H143" i="15"/>
  <c r="M139" i="15"/>
  <c r="T32" i="15"/>
  <c r="S32" i="15"/>
  <c r="O32" i="15"/>
  <c r="N32" i="15"/>
  <c r="T100" i="15"/>
  <c r="O100" i="15"/>
  <c r="N100" i="15"/>
  <c r="S100" i="15"/>
  <c r="O135" i="15"/>
  <c r="N135" i="15"/>
  <c r="T135" i="15"/>
  <c r="S135" i="15"/>
  <c r="N79" i="15"/>
  <c r="T79" i="15"/>
  <c r="S79" i="15"/>
  <c r="O79" i="15"/>
  <c r="I78" i="15"/>
  <c r="R49" i="15"/>
  <c r="M49" i="15"/>
  <c r="H48" i="15"/>
  <c r="S101" i="15"/>
  <c r="O101" i="15"/>
  <c r="N101" i="15"/>
  <c r="T101" i="15"/>
  <c r="R93" i="15"/>
  <c r="M93" i="15"/>
  <c r="T154" i="15"/>
  <c r="S154" i="15"/>
  <c r="O154" i="15"/>
  <c r="I153" i="15"/>
  <c r="N154" i="15"/>
  <c r="T22" i="15"/>
  <c r="S22" i="15"/>
  <c r="O22" i="15"/>
  <c r="N22" i="15"/>
  <c r="N111" i="15"/>
  <c r="T111" i="15"/>
  <c r="S111" i="15"/>
  <c r="O111" i="15"/>
  <c r="O80" i="15"/>
  <c r="N80" i="15"/>
  <c r="T80" i="15"/>
  <c r="S80" i="15"/>
  <c r="H123" i="15"/>
  <c r="R117" i="15"/>
  <c r="M117" i="15"/>
  <c r="R47" i="15"/>
  <c r="M47" i="15"/>
  <c r="M38" i="15"/>
  <c r="R38" i="15"/>
  <c r="O70" i="15"/>
  <c r="N70" i="15"/>
  <c r="S70" i="15"/>
  <c r="T70" i="15"/>
  <c r="R71" i="15"/>
  <c r="M71" i="15"/>
  <c r="R91" i="15"/>
  <c r="R90" i="15" s="1"/>
  <c r="H90" i="15"/>
  <c r="M91" i="15"/>
  <c r="M90" i="15" s="1"/>
  <c r="R31" i="15"/>
  <c r="M31" i="15"/>
  <c r="H30" i="15"/>
  <c r="R11" i="15"/>
  <c r="M11" i="15"/>
  <c r="R26" i="15"/>
  <c r="M26" i="15"/>
  <c r="R14" i="15"/>
  <c r="M14" i="15"/>
  <c r="R119" i="15"/>
  <c r="M119" i="15"/>
  <c r="R52" i="15"/>
  <c r="M52" i="15"/>
  <c r="O128" i="15"/>
  <c r="N128" i="15"/>
  <c r="T128" i="15"/>
  <c r="S128" i="15"/>
  <c r="T86" i="15"/>
  <c r="S86" i="15"/>
  <c r="N86" i="15"/>
  <c r="O86" i="15"/>
  <c r="M127" i="15"/>
  <c r="H126" i="15"/>
  <c r="R127" i="15"/>
  <c r="R152" i="15"/>
  <c r="M152" i="15"/>
  <c r="R56" i="15"/>
  <c r="M56" i="15"/>
  <c r="R128" i="15"/>
  <c r="M128" i="15"/>
  <c r="H66" i="15"/>
  <c r="M67" i="15"/>
  <c r="R67" i="15"/>
  <c r="N87" i="15"/>
  <c r="O87" i="15"/>
  <c r="T87" i="15"/>
  <c r="S87" i="15"/>
  <c r="T58" i="15"/>
  <c r="O58" i="15"/>
  <c r="N58" i="15"/>
  <c r="S58" i="15"/>
  <c r="T157" i="15"/>
  <c r="S157" i="15"/>
  <c r="O157" i="15"/>
  <c r="N157" i="15"/>
  <c r="R70" i="15"/>
  <c r="M70" i="15"/>
  <c r="T117" i="15"/>
  <c r="S117" i="15"/>
  <c r="O117" i="15"/>
  <c r="I123" i="15"/>
  <c r="N117" i="15"/>
  <c r="O122" i="15"/>
  <c r="T122" i="15"/>
  <c r="N122" i="15"/>
  <c r="S122" i="15"/>
  <c r="T83" i="15"/>
  <c r="S83" i="15"/>
  <c r="N83" i="15"/>
  <c r="O83" i="15"/>
  <c r="N69" i="15"/>
  <c r="T69" i="15"/>
  <c r="S69" i="15"/>
  <c r="O69" i="15"/>
  <c r="M35" i="15"/>
  <c r="R35" i="15"/>
  <c r="N61" i="15"/>
  <c r="O61" i="15"/>
  <c r="I60" i="15"/>
  <c r="T61" i="15"/>
  <c r="S61" i="15"/>
  <c r="M46" i="15"/>
  <c r="R46" i="15"/>
  <c r="R21" i="15"/>
  <c r="M21" i="15"/>
  <c r="R39" i="15"/>
  <c r="M39" i="15"/>
  <c r="R151" i="15"/>
  <c r="M151" i="15"/>
  <c r="T33" i="15"/>
  <c r="S33" i="15"/>
  <c r="O33" i="15"/>
  <c r="N33" i="15"/>
  <c r="T71" i="15"/>
  <c r="S71" i="15"/>
  <c r="N71" i="15"/>
  <c r="O71" i="15"/>
  <c r="T76" i="15"/>
  <c r="S76" i="15"/>
  <c r="O76" i="15"/>
  <c r="N76" i="15"/>
  <c r="O13" i="15"/>
  <c r="N13" i="15"/>
  <c r="T13" i="15"/>
  <c r="I12" i="15"/>
  <c r="I27" i="15" s="1"/>
  <c r="S13" i="15"/>
  <c r="O21" i="15"/>
  <c r="N21" i="15"/>
  <c r="S21" i="15"/>
  <c r="T21" i="15"/>
  <c r="O46" i="15"/>
  <c r="N46" i="15"/>
  <c r="T46" i="15"/>
  <c r="S46" i="15"/>
  <c r="T51" i="15"/>
  <c r="S51" i="15"/>
  <c r="O51" i="15"/>
  <c r="N51" i="15"/>
  <c r="T15" i="15"/>
  <c r="S15" i="15"/>
  <c r="O15" i="15"/>
  <c r="N15" i="15"/>
  <c r="T140" i="15"/>
  <c r="S140" i="15"/>
  <c r="N140" i="15"/>
  <c r="O140" i="15"/>
  <c r="T82" i="15"/>
  <c r="S82" i="15"/>
  <c r="O82" i="15"/>
  <c r="N82" i="15"/>
  <c r="R86" i="15"/>
  <c r="M86" i="15"/>
  <c r="M18" i="15"/>
  <c r="R18" i="15"/>
  <c r="T14" i="15"/>
  <c r="S14" i="15"/>
  <c r="O14" i="15"/>
  <c r="N14" i="15"/>
  <c r="M155" i="15"/>
  <c r="R155" i="15"/>
  <c r="T73" i="15"/>
  <c r="S73" i="15"/>
  <c r="O73" i="15"/>
  <c r="N73" i="15"/>
  <c r="I72" i="15"/>
  <c r="M16" i="15"/>
  <c r="R16" i="15"/>
  <c r="R156" i="15"/>
  <c r="M156" i="15"/>
  <c r="M57" i="15"/>
  <c r="R57" i="15"/>
  <c r="O142" i="15"/>
  <c r="S142" i="15"/>
  <c r="T142" i="15"/>
  <c r="N142" i="15"/>
  <c r="T34" i="15"/>
  <c r="O34" i="15"/>
  <c r="N34" i="15"/>
  <c r="S34" i="15"/>
  <c r="T74" i="15"/>
  <c r="N74" i="15"/>
  <c r="S74" i="15"/>
  <c r="O74" i="15"/>
  <c r="T113" i="15"/>
  <c r="S113" i="15"/>
  <c r="O113" i="15"/>
  <c r="N113" i="15"/>
  <c r="N141" i="15"/>
  <c r="T141" i="15"/>
  <c r="S141" i="15"/>
  <c r="O141" i="15"/>
  <c r="T23" i="15"/>
  <c r="S23" i="15"/>
  <c r="N23" i="15"/>
  <c r="O23" i="15"/>
  <c r="T17" i="15"/>
  <c r="N17" i="15"/>
  <c r="S17" i="15"/>
  <c r="O17" i="15"/>
  <c r="S31" i="15"/>
  <c r="O31" i="15"/>
  <c r="N31" i="15"/>
  <c r="T31" i="15"/>
  <c r="I30" i="15"/>
  <c r="T149" i="15"/>
  <c r="S149" i="15"/>
  <c r="O149" i="15"/>
  <c r="N149" i="15"/>
  <c r="N148" i="15" s="1"/>
  <c r="I148" i="15"/>
  <c r="T99" i="15"/>
  <c r="S99" i="15"/>
  <c r="O99" i="15"/>
  <c r="N99" i="15"/>
  <c r="R17" i="15"/>
  <c r="M17" i="15"/>
  <c r="T26" i="15"/>
  <c r="S26" i="15"/>
  <c r="O26" i="15"/>
  <c r="N26" i="15"/>
  <c r="R50" i="15"/>
  <c r="M50" i="15"/>
  <c r="S134" i="15"/>
  <c r="N134" i="15"/>
  <c r="T134" i="15"/>
  <c r="O134" i="15"/>
  <c r="R113" i="15"/>
  <c r="M113" i="15"/>
  <c r="M33" i="15"/>
  <c r="R33" i="15"/>
  <c r="O119" i="15"/>
  <c r="N119" i="15"/>
  <c r="T119" i="15"/>
  <c r="S119" i="15"/>
  <c r="R51" i="15"/>
  <c r="M51" i="15"/>
  <c r="M75" i="15"/>
  <c r="R75" i="15"/>
  <c r="M74" i="15"/>
  <c r="R74" i="15"/>
  <c r="R130" i="15"/>
  <c r="M130" i="15"/>
  <c r="H129" i="15"/>
  <c r="M129" i="15" s="1"/>
  <c r="R129" i="15" s="1"/>
  <c r="N57" i="15"/>
  <c r="T57" i="15"/>
  <c r="S57" i="15"/>
  <c r="O57" i="15"/>
  <c r="N77" i="15"/>
  <c r="O77" i="15"/>
  <c r="T77" i="15"/>
  <c r="S77" i="15"/>
  <c r="R133" i="15"/>
  <c r="H132" i="15"/>
  <c r="M132" i="15" s="1"/>
  <c r="R132" i="15" s="1"/>
  <c r="M133" i="15"/>
  <c r="I84" i="15"/>
  <c r="T85" i="15"/>
  <c r="S85" i="15"/>
  <c r="S84" i="15" s="1"/>
  <c r="O85" i="15"/>
  <c r="N85" i="15"/>
  <c r="R157" i="15"/>
  <c r="M157" i="15"/>
  <c r="T92" i="15"/>
  <c r="S92" i="15"/>
  <c r="O92" i="15"/>
  <c r="N92" i="15"/>
  <c r="R94" i="15"/>
  <c r="M94" i="15"/>
  <c r="M150" i="15"/>
  <c r="R150" i="15"/>
  <c r="M37" i="15"/>
  <c r="M36" i="15" s="1"/>
  <c r="H36" i="15"/>
  <c r="R37" i="15"/>
  <c r="M83" i="15"/>
  <c r="R83" i="15"/>
  <c r="S94" i="15"/>
  <c r="N94" i="15"/>
  <c r="O94" i="15"/>
  <c r="T94" i="15"/>
  <c r="T108" i="15"/>
  <c r="S108" i="15"/>
  <c r="R22" i="15"/>
  <c r="M22" i="15"/>
  <c r="H42" i="15"/>
  <c r="R43" i="15"/>
  <c r="M43" i="15"/>
  <c r="M42" i="15" s="1"/>
  <c r="T89" i="15"/>
  <c r="S89" i="15"/>
  <c r="N89" i="15"/>
  <c r="O89" i="15"/>
  <c r="N20" i="15"/>
  <c r="I19" i="15"/>
  <c r="S20" i="15"/>
  <c r="T20" i="15"/>
  <c r="O20" i="15"/>
  <c r="T64" i="15"/>
  <c r="O64" i="15"/>
  <c r="S64" i="15"/>
  <c r="N64" i="15"/>
  <c r="O62" i="15"/>
  <c r="N62" i="15"/>
  <c r="S62" i="15"/>
  <c r="T62" i="15"/>
  <c r="T55" i="15"/>
  <c r="O55" i="15"/>
  <c r="N55" i="15"/>
  <c r="N54" i="15" s="1"/>
  <c r="I54" i="15"/>
  <c r="S55" i="15"/>
  <c r="M141" i="15"/>
  <c r="R141" i="15"/>
  <c r="M79" i="15"/>
  <c r="R79" i="15"/>
  <c r="H78" i="15"/>
  <c r="O35" i="15"/>
  <c r="T35" i="15"/>
  <c r="S35" i="15"/>
  <c r="N35" i="15"/>
  <c r="T63" i="15"/>
  <c r="S63" i="15"/>
  <c r="O63" i="15"/>
  <c r="N63" i="15"/>
  <c r="T120" i="15"/>
  <c r="S120" i="15"/>
  <c r="O120" i="15"/>
  <c r="N120" i="15"/>
  <c r="S53" i="15"/>
  <c r="O53" i="15"/>
  <c r="N53" i="15"/>
  <c r="T53" i="15"/>
  <c r="S155" i="15"/>
  <c r="N155" i="15"/>
  <c r="O155" i="15"/>
  <c r="T155" i="15"/>
  <c r="S107" i="15"/>
  <c r="T107" i="15"/>
  <c r="R65" i="15"/>
  <c r="M65" i="15"/>
  <c r="R142" i="15"/>
  <c r="M142" i="15"/>
  <c r="H84" i="15"/>
  <c r="M85" i="15"/>
  <c r="M84" i="15" s="1"/>
  <c r="R85" i="15"/>
  <c r="R84" i="15" s="1"/>
  <c r="M118" i="15"/>
  <c r="R118" i="15"/>
  <c r="R120" i="15"/>
  <c r="M120" i="15"/>
  <c r="N95" i="15"/>
  <c r="T95" i="15"/>
  <c r="S95" i="15"/>
  <c r="O95" i="15"/>
  <c r="N127" i="15"/>
  <c r="T127" i="15"/>
  <c r="I126" i="15"/>
  <c r="S127" i="15"/>
  <c r="O127" i="15"/>
  <c r="T56" i="15"/>
  <c r="S56" i="15"/>
  <c r="O56" i="15"/>
  <c r="N56" i="15"/>
  <c r="T91" i="15"/>
  <c r="S91" i="15"/>
  <c r="O91" i="15"/>
  <c r="N91" i="15"/>
  <c r="I90" i="15"/>
  <c r="T41" i="15"/>
  <c r="S41" i="15"/>
  <c r="O41" i="15"/>
  <c r="N41" i="15"/>
  <c r="T110" i="15"/>
  <c r="S110" i="15"/>
  <c r="N110" i="15"/>
  <c r="I109" i="15"/>
  <c r="O110" i="15"/>
  <c r="M95" i="15"/>
  <c r="R95" i="15"/>
  <c r="T43" i="15"/>
  <c r="S43" i="15"/>
  <c r="S42" i="15" s="1"/>
  <c r="O43" i="15"/>
  <c r="I42" i="15"/>
  <c r="N43" i="15"/>
  <c r="I66" i="15"/>
  <c r="T67" i="15"/>
  <c r="S67" i="15"/>
  <c r="N67" i="15"/>
  <c r="N66" i="15" s="1"/>
  <c r="O67" i="15"/>
  <c r="R98" i="15"/>
  <c r="M98" i="15"/>
  <c r="S118" i="15"/>
  <c r="N118" i="15"/>
  <c r="T118" i="15"/>
  <c r="O118" i="15"/>
  <c r="R154" i="15"/>
  <c r="H153" i="15"/>
  <c r="R153" i="15" s="1"/>
  <c r="M154" i="15"/>
  <c r="R13" i="15"/>
  <c r="R12" i="15" s="1"/>
  <c r="M13" i="15"/>
  <c r="H12" i="15"/>
  <c r="H27" i="15" s="1"/>
  <c r="R99" i="15"/>
  <c r="M99" i="15"/>
  <c r="T16" i="15"/>
  <c r="S16" i="15"/>
  <c r="N16" i="15"/>
  <c r="O16" i="15"/>
  <c r="M58" i="15"/>
  <c r="R58" i="15"/>
  <c r="I143" i="15"/>
  <c r="O139" i="15"/>
  <c r="N139" i="15"/>
  <c r="N143" i="15" s="1"/>
  <c r="T139" i="15"/>
  <c r="S139" i="15"/>
  <c r="R140" i="15"/>
  <c r="M140" i="15"/>
  <c r="S25" i="15"/>
  <c r="O25" i="15"/>
  <c r="N25" i="15"/>
  <c r="T25" i="15"/>
  <c r="T133" i="15"/>
  <c r="S133" i="15"/>
  <c r="O133" i="15"/>
  <c r="I132" i="15"/>
  <c r="N133" i="15"/>
  <c r="O11" i="15"/>
  <c r="N11" i="15"/>
  <c r="S11" i="15"/>
  <c r="T11" i="15"/>
  <c r="T50" i="15"/>
  <c r="S50" i="15"/>
  <c r="O50" i="15"/>
  <c r="N50" i="15"/>
  <c r="N121" i="15"/>
  <c r="T121" i="15"/>
  <c r="S121" i="15"/>
  <c r="O121" i="15"/>
  <c r="R55" i="15"/>
  <c r="M55" i="15"/>
  <c r="M54" i="15" s="1"/>
  <c r="H54" i="15"/>
  <c r="O156" i="15"/>
  <c r="N156" i="15"/>
  <c r="T156" i="15"/>
  <c r="S156" i="15"/>
  <c r="M121" i="15"/>
  <c r="R121" i="15"/>
  <c r="R63" i="15"/>
  <c r="M63" i="15"/>
  <c r="N97" i="15"/>
  <c r="O97" i="15"/>
  <c r="I96" i="15"/>
  <c r="T97" i="15"/>
  <c r="S97" i="15"/>
  <c r="R62" i="15"/>
  <c r="M62" i="15"/>
  <c r="R81" i="15"/>
  <c r="M81" i="15"/>
  <c r="R40" i="15"/>
  <c r="M40" i="15"/>
  <c r="M134" i="15"/>
  <c r="R134" i="15"/>
  <c r="R41" i="15"/>
  <c r="M41" i="15"/>
  <c r="O151" i="15"/>
  <c r="T151" i="15"/>
  <c r="S151" i="15"/>
  <c r="N151" i="15"/>
  <c r="H148" i="15"/>
  <c r="H160" i="15" s="1"/>
  <c r="R149" i="15"/>
  <c r="M149" i="15"/>
  <c r="M148" i="15" s="1"/>
  <c r="R111" i="14"/>
  <c r="M111" i="14"/>
  <c r="S107" i="14"/>
  <c r="T107" i="14"/>
  <c r="R140" i="14"/>
  <c r="M140" i="14"/>
  <c r="N57" i="14"/>
  <c r="O57" i="14"/>
  <c r="S57" i="14"/>
  <c r="T57" i="14"/>
  <c r="R35" i="14"/>
  <c r="M35" i="14"/>
  <c r="T58" i="14"/>
  <c r="O58" i="14"/>
  <c r="N58" i="14"/>
  <c r="S58" i="14"/>
  <c r="R37" i="14"/>
  <c r="M37" i="14"/>
  <c r="H36" i="14"/>
  <c r="N75" i="14"/>
  <c r="S75" i="14"/>
  <c r="O75" i="14"/>
  <c r="T75" i="14"/>
  <c r="T68" i="14"/>
  <c r="O68" i="14"/>
  <c r="N68" i="14"/>
  <c r="S68" i="14"/>
  <c r="R45" i="14"/>
  <c r="M45" i="14"/>
  <c r="T25" i="14"/>
  <c r="S25" i="14"/>
  <c r="O25" i="14"/>
  <c r="N25" i="14"/>
  <c r="T86" i="14"/>
  <c r="O86" i="14"/>
  <c r="N86" i="14"/>
  <c r="S86" i="14"/>
  <c r="N93" i="14"/>
  <c r="S93" i="14"/>
  <c r="O93" i="14"/>
  <c r="T93" i="14"/>
  <c r="S20" i="14"/>
  <c r="O20" i="14"/>
  <c r="N20" i="14"/>
  <c r="I19" i="14"/>
  <c r="T20" i="14"/>
  <c r="R113" i="14"/>
  <c r="M113" i="14"/>
  <c r="R121" i="14"/>
  <c r="M121" i="14"/>
  <c r="T71" i="14"/>
  <c r="S71" i="14"/>
  <c r="N71" i="14"/>
  <c r="O71" i="14"/>
  <c r="H105" i="14"/>
  <c r="M106" i="14"/>
  <c r="M105" i="14" s="1"/>
  <c r="R106" i="14"/>
  <c r="R105" i="14" s="1"/>
  <c r="R18" i="14"/>
  <c r="M18" i="14"/>
  <c r="R92" i="14"/>
  <c r="M92" i="14"/>
  <c r="M44" i="14"/>
  <c r="R44" i="14"/>
  <c r="N130" i="14"/>
  <c r="I129" i="14"/>
  <c r="S130" i="14"/>
  <c r="T130" i="14"/>
  <c r="O130" i="14"/>
  <c r="S16" i="14"/>
  <c r="T16" i="14"/>
  <c r="O16" i="14"/>
  <c r="N16" i="14"/>
  <c r="R49" i="14"/>
  <c r="M49" i="14"/>
  <c r="H48" i="14"/>
  <c r="R26" i="14"/>
  <c r="M26" i="14"/>
  <c r="R77" i="14"/>
  <c r="M77" i="14"/>
  <c r="R80" i="14"/>
  <c r="M80" i="14"/>
  <c r="M16" i="14"/>
  <c r="R16" i="14"/>
  <c r="N127" i="14"/>
  <c r="I126" i="14"/>
  <c r="T127" i="14"/>
  <c r="S127" i="14"/>
  <c r="O127" i="14"/>
  <c r="O17" i="14"/>
  <c r="N17" i="14"/>
  <c r="S17" i="14"/>
  <c r="T17" i="14"/>
  <c r="T95" i="14"/>
  <c r="S95" i="14"/>
  <c r="O95" i="14"/>
  <c r="N95" i="14"/>
  <c r="R100" i="14"/>
  <c r="M100" i="14"/>
  <c r="R76" i="14"/>
  <c r="M76" i="14"/>
  <c r="M17" i="14"/>
  <c r="R17" i="14"/>
  <c r="R82" i="14"/>
  <c r="M82" i="14"/>
  <c r="M14" i="14"/>
  <c r="R14" i="14"/>
  <c r="N121" i="14"/>
  <c r="T121" i="14"/>
  <c r="S121" i="14"/>
  <c r="O121" i="14"/>
  <c r="T62" i="14"/>
  <c r="S62" i="14"/>
  <c r="O62" i="14"/>
  <c r="N62" i="14"/>
  <c r="T117" i="14"/>
  <c r="O117" i="14"/>
  <c r="N117" i="14"/>
  <c r="I123" i="14"/>
  <c r="S117" i="14"/>
  <c r="R20" i="14"/>
  <c r="M20" i="14"/>
  <c r="H19" i="14"/>
  <c r="T131" i="14"/>
  <c r="O131" i="14"/>
  <c r="N131" i="14"/>
  <c r="S131" i="14"/>
  <c r="M51" i="14"/>
  <c r="R51" i="14"/>
  <c r="T76" i="14"/>
  <c r="O76" i="14"/>
  <c r="N76" i="14"/>
  <c r="S76" i="14"/>
  <c r="T21" i="14"/>
  <c r="S21" i="14"/>
  <c r="O21" i="14"/>
  <c r="N21" i="14"/>
  <c r="R117" i="14"/>
  <c r="M117" i="14"/>
  <c r="H123" i="14"/>
  <c r="O45" i="14"/>
  <c r="N45" i="14"/>
  <c r="T45" i="14"/>
  <c r="S45" i="14"/>
  <c r="R74" i="14"/>
  <c r="M74" i="14"/>
  <c r="R46" i="14"/>
  <c r="M46" i="14"/>
  <c r="R11" i="14"/>
  <c r="M11" i="14"/>
  <c r="T79" i="14"/>
  <c r="S79" i="14"/>
  <c r="O79" i="14"/>
  <c r="N79" i="14"/>
  <c r="I78" i="14"/>
  <c r="R150" i="14"/>
  <c r="M150" i="14"/>
  <c r="H72" i="14"/>
  <c r="M73" i="14"/>
  <c r="R73" i="14"/>
  <c r="O15" i="14"/>
  <c r="T15" i="14"/>
  <c r="S15" i="14"/>
  <c r="N15" i="14"/>
  <c r="N92" i="14"/>
  <c r="T92" i="14"/>
  <c r="S92" i="14"/>
  <c r="O92" i="14"/>
  <c r="R119" i="14"/>
  <c r="M119" i="14"/>
  <c r="O35" i="14"/>
  <c r="N35" i="14"/>
  <c r="T35" i="14"/>
  <c r="S35" i="14"/>
  <c r="R59" i="14"/>
  <c r="M59" i="14"/>
  <c r="T80" i="14"/>
  <c r="S80" i="14"/>
  <c r="O80" i="14"/>
  <c r="N80" i="14"/>
  <c r="N44" i="14"/>
  <c r="T44" i="14"/>
  <c r="S44" i="14"/>
  <c r="O44" i="14"/>
  <c r="R94" i="14"/>
  <c r="M94" i="14"/>
  <c r="O52" i="14"/>
  <c r="N52" i="14"/>
  <c r="S52" i="14"/>
  <c r="T52" i="14"/>
  <c r="S53" i="14"/>
  <c r="T53" i="14"/>
  <c r="O53" i="14"/>
  <c r="N53" i="14"/>
  <c r="I42" i="14"/>
  <c r="T43" i="14"/>
  <c r="S43" i="14"/>
  <c r="O43" i="14"/>
  <c r="N43" i="14"/>
  <c r="R139" i="14"/>
  <c r="R143" i="14" s="1"/>
  <c r="H143" i="14"/>
  <c r="M139" i="14"/>
  <c r="T98" i="14"/>
  <c r="S98" i="14"/>
  <c r="O98" i="14"/>
  <c r="N98" i="14"/>
  <c r="N101" i="14"/>
  <c r="O101" i="14"/>
  <c r="T101" i="14"/>
  <c r="S101" i="14"/>
  <c r="N141" i="14"/>
  <c r="T141" i="14"/>
  <c r="S141" i="14"/>
  <c r="O141" i="14"/>
  <c r="N111" i="14"/>
  <c r="T111" i="14"/>
  <c r="S111" i="14"/>
  <c r="O111" i="14"/>
  <c r="N112" i="14"/>
  <c r="T112" i="14"/>
  <c r="S112" i="14"/>
  <c r="O112" i="14"/>
  <c r="I72" i="14"/>
  <c r="T73" i="14"/>
  <c r="S73" i="14"/>
  <c r="O73" i="14"/>
  <c r="N73" i="14"/>
  <c r="R65" i="14"/>
  <c r="M65" i="14"/>
  <c r="T89" i="14"/>
  <c r="S89" i="14"/>
  <c r="O89" i="14"/>
  <c r="N89" i="14"/>
  <c r="N100" i="14"/>
  <c r="O100" i="14"/>
  <c r="S100" i="14"/>
  <c r="T100" i="14"/>
  <c r="N106" i="14"/>
  <c r="N105" i="14" s="1"/>
  <c r="I105" i="14"/>
  <c r="T106" i="14"/>
  <c r="O106" i="14"/>
  <c r="S106" i="14"/>
  <c r="R83" i="14"/>
  <c r="M83" i="14"/>
  <c r="R39" i="14"/>
  <c r="M39" i="14"/>
  <c r="R21" i="14"/>
  <c r="M21" i="14"/>
  <c r="R61" i="14"/>
  <c r="M61" i="14"/>
  <c r="H60" i="14"/>
  <c r="R32" i="14"/>
  <c r="M32" i="14"/>
  <c r="R40" i="14"/>
  <c r="M40" i="14"/>
  <c r="R79" i="14"/>
  <c r="M79" i="14"/>
  <c r="H78" i="14"/>
  <c r="H90" i="14"/>
  <c r="M91" i="14"/>
  <c r="R91" i="14"/>
  <c r="R57" i="14"/>
  <c r="M57" i="14"/>
  <c r="T134" i="14"/>
  <c r="S134" i="14"/>
  <c r="O134" i="14"/>
  <c r="N134" i="14"/>
  <c r="T87" i="14"/>
  <c r="S87" i="14"/>
  <c r="O87" i="14"/>
  <c r="N87" i="14"/>
  <c r="R75" i="14"/>
  <c r="M75" i="14"/>
  <c r="H42" i="14"/>
  <c r="R43" i="14"/>
  <c r="R42" i="14" s="1"/>
  <c r="M43" i="14"/>
  <c r="M42" i="14" s="1"/>
  <c r="N85" i="14"/>
  <c r="I84" i="14"/>
  <c r="T85" i="14"/>
  <c r="S85" i="14"/>
  <c r="O85" i="14"/>
  <c r="I90" i="14"/>
  <c r="T91" i="14"/>
  <c r="S91" i="14"/>
  <c r="N91" i="14"/>
  <c r="O91" i="14"/>
  <c r="R23" i="14"/>
  <c r="M23" i="14"/>
  <c r="I54" i="14"/>
  <c r="T55" i="14"/>
  <c r="S55" i="14"/>
  <c r="N55" i="14"/>
  <c r="O55" i="14"/>
  <c r="M89" i="14"/>
  <c r="R89" i="14"/>
  <c r="O23" i="14"/>
  <c r="T23" i="14"/>
  <c r="S23" i="14"/>
  <c r="N23" i="14"/>
  <c r="R25" i="14"/>
  <c r="M25" i="14"/>
  <c r="T13" i="14"/>
  <c r="S13" i="14"/>
  <c r="O13" i="14"/>
  <c r="N13" i="14"/>
  <c r="I12" i="14"/>
  <c r="N151" i="14"/>
  <c r="T151" i="14"/>
  <c r="S151" i="14"/>
  <c r="O151" i="14"/>
  <c r="R38" i="14"/>
  <c r="M38" i="14"/>
  <c r="R155" i="14"/>
  <c r="M155" i="14"/>
  <c r="R58" i="14"/>
  <c r="M58" i="14"/>
  <c r="R112" i="14"/>
  <c r="M112" i="14"/>
  <c r="H54" i="14"/>
  <c r="M55" i="14"/>
  <c r="R55" i="14"/>
  <c r="N150" i="14"/>
  <c r="T150" i="14"/>
  <c r="S150" i="14"/>
  <c r="O150" i="14"/>
  <c r="T46" i="14"/>
  <c r="S46" i="14"/>
  <c r="O46" i="14"/>
  <c r="N46" i="14"/>
  <c r="R47" i="14"/>
  <c r="M47" i="14"/>
  <c r="R152" i="14"/>
  <c r="M152" i="14"/>
  <c r="T118" i="14"/>
  <c r="S118" i="14"/>
  <c r="O118" i="14"/>
  <c r="N118" i="14"/>
  <c r="N56" i="14"/>
  <c r="T56" i="14"/>
  <c r="S56" i="14"/>
  <c r="O56" i="14"/>
  <c r="R81" i="14"/>
  <c r="M81" i="14"/>
  <c r="M71" i="14"/>
  <c r="R71" i="14"/>
  <c r="N64" i="14"/>
  <c r="O64" i="14"/>
  <c r="T64" i="14"/>
  <c r="S64" i="14"/>
  <c r="T47" i="14"/>
  <c r="S47" i="14"/>
  <c r="O47" i="14"/>
  <c r="N47" i="14"/>
  <c r="T88" i="14"/>
  <c r="S88" i="14"/>
  <c r="O88" i="14"/>
  <c r="N88" i="14"/>
  <c r="T61" i="14"/>
  <c r="S61" i="14"/>
  <c r="S60" i="14" s="1"/>
  <c r="O61" i="14"/>
  <c r="N61" i="14"/>
  <c r="I60" i="14"/>
  <c r="T97" i="14"/>
  <c r="S97" i="14"/>
  <c r="O97" i="14"/>
  <c r="N97" i="14"/>
  <c r="I96" i="14"/>
  <c r="R93" i="14"/>
  <c r="M93" i="14"/>
  <c r="I148" i="14"/>
  <c r="T149" i="14"/>
  <c r="S149" i="14"/>
  <c r="S148" i="14" s="1"/>
  <c r="O149" i="14"/>
  <c r="N149" i="14"/>
  <c r="R156" i="14"/>
  <c r="M156" i="14"/>
  <c r="R68" i="14"/>
  <c r="M68" i="14"/>
  <c r="T81" i="14"/>
  <c r="S81" i="14"/>
  <c r="O81" i="14"/>
  <c r="N81" i="14"/>
  <c r="R134" i="14"/>
  <c r="M134" i="14"/>
  <c r="T33" i="14"/>
  <c r="S33" i="14"/>
  <c r="O33" i="14"/>
  <c r="N33" i="14"/>
  <c r="N128" i="14"/>
  <c r="O128" i="14"/>
  <c r="T128" i="14"/>
  <c r="S128" i="14"/>
  <c r="R99" i="14"/>
  <c r="M99" i="14"/>
  <c r="T26" i="14"/>
  <c r="S26" i="14"/>
  <c r="O26" i="14"/>
  <c r="N26" i="14"/>
  <c r="R95" i="14"/>
  <c r="M95" i="14"/>
  <c r="R98" i="14"/>
  <c r="M98" i="14"/>
  <c r="R122" i="14"/>
  <c r="M122" i="14"/>
  <c r="H148" i="14"/>
  <c r="H160" i="14" s="1"/>
  <c r="R149" i="14"/>
  <c r="M149" i="14"/>
  <c r="M148" i="14" s="1"/>
  <c r="T139" i="14"/>
  <c r="S139" i="14"/>
  <c r="I143" i="14"/>
  <c r="O139" i="14"/>
  <c r="N139" i="14"/>
  <c r="R87" i="14"/>
  <c r="M87" i="14"/>
  <c r="T14" i="14"/>
  <c r="S14" i="14"/>
  <c r="O14" i="14"/>
  <c r="N14" i="14"/>
  <c r="T50" i="14"/>
  <c r="S50" i="14"/>
  <c r="N50" i="14"/>
  <c r="O50" i="14"/>
  <c r="T39" i="14"/>
  <c r="S39" i="14"/>
  <c r="O39" i="14"/>
  <c r="N39" i="14"/>
  <c r="N82" i="14"/>
  <c r="S82" i="14"/>
  <c r="O82" i="14"/>
  <c r="T82" i="14"/>
  <c r="T155" i="14"/>
  <c r="S155" i="14"/>
  <c r="O155" i="14"/>
  <c r="N155" i="14"/>
  <c r="T49" i="14"/>
  <c r="S49" i="14"/>
  <c r="O49" i="14"/>
  <c r="N49" i="14"/>
  <c r="I48" i="14"/>
  <c r="R70" i="14"/>
  <c r="M70" i="14"/>
  <c r="R85" i="14"/>
  <c r="R84" i="14" s="1"/>
  <c r="M85" i="14"/>
  <c r="M84" i="14" s="1"/>
  <c r="H84" i="14"/>
  <c r="R131" i="14"/>
  <c r="M131" i="14"/>
  <c r="T140" i="14"/>
  <c r="S140" i="14"/>
  <c r="O140" i="14"/>
  <c r="N140" i="14"/>
  <c r="R86" i="14"/>
  <c r="M86" i="14"/>
  <c r="T63" i="14"/>
  <c r="S63" i="14"/>
  <c r="O63" i="14"/>
  <c r="N63" i="14"/>
  <c r="T119" i="14"/>
  <c r="S119" i="14"/>
  <c r="O119" i="14"/>
  <c r="N119" i="14"/>
  <c r="T22" i="14"/>
  <c r="S22" i="14"/>
  <c r="O22" i="14"/>
  <c r="N22" i="14"/>
  <c r="T120" i="14"/>
  <c r="S120" i="14"/>
  <c r="N120" i="14"/>
  <c r="O120" i="14"/>
  <c r="R118" i="14"/>
  <c r="M118" i="14"/>
  <c r="N40" i="14"/>
  <c r="T40" i="14"/>
  <c r="S40" i="14"/>
  <c r="O40" i="14"/>
  <c r="R97" i="14"/>
  <c r="M97" i="14"/>
  <c r="H96" i="14"/>
  <c r="T108" i="14"/>
  <c r="S108" i="14"/>
  <c r="R128" i="14"/>
  <c r="M128" i="14"/>
  <c r="N83" i="14"/>
  <c r="T83" i="14"/>
  <c r="S83" i="14"/>
  <c r="O83" i="14"/>
  <c r="N67" i="14"/>
  <c r="I66" i="14"/>
  <c r="T67" i="14"/>
  <c r="S67" i="14"/>
  <c r="O67" i="14"/>
  <c r="I27" i="14"/>
  <c r="T11" i="14"/>
  <c r="S11" i="14"/>
  <c r="O11" i="14"/>
  <c r="N11" i="14"/>
  <c r="T133" i="14"/>
  <c r="O133" i="14"/>
  <c r="N133" i="14"/>
  <c r="I132" i="14"/>
  <c r="S133" i="14"/>
  <c r="T31" i="14"/>
  <c r="S31" i="14"/>
  <c r="S30" i="14" s="1"/>
  <c r="O31" i="14"/>
  <c r="N31" i="14"/>
  <c r="N30" i="14" s="1"/>
  <c r="I30" i="14"/>
  <c r="T94" i="14"/>
  <c r="O94" i="14"/>
  <c r="N94" i="14"/>
  <c r="S94" i="14"/>
  <c r="R67" i="14"/>
  <c r="M67" i="14"/>
  <c r="H66" i="14"/>
  <c r="T70" i="14"/>
  <c r="S70" i="14"/>
  <c r="O70" i="14"/>
  <c r="N70" i="14"/>
  <c r="R133" i="14"/>
  <c r="M133" i="14"/>
  <c r="H132" i="14"/>
  <c r="M132" i="14" s="1"/>
  <c r="R132" i="14" s="1"/>
  <c r="T157" i="14"/>
  <c r="S157" i="14"/>
  <c r="O157" i="14"/>
  <c r="N157" i="14"/>
  <c r="T77" i="14"/>
  <c r="S77" i="14"/>
  <c r="O77" i="14"/>
  <c r="N77" i="14"/>
  <c r="R52" i="14"/>
  <c r="M52" i="14"/>
  <c r="I109" i="14"/>
  <c r="T110" i="14"/>
  <c r="S110" i="14"/>
  <c r="O110" i="14"/>
  <c r="N110" i="14"/>
  <c r="R157" i="14"/>
  <c r="M157" i="14"/>
  <c r="R69" i="14"/>
  <c r="M69" i="14"/>
  <c r="R53" i="14"/>
  <c r="M53" i="14"/>
  <c r="M120" i="14"/>
  <c r="R120" i="14"/>
  <c r="R130" i="14"/>
  <c r="M130" i="14"/>
  <c r="H129" i="14"/>
  <c r="M129" i="14" s="1"/>
  <c r="R129" i="14" s="1"/>
  <c r="R154" i="14"/>
  <c r="M154" i="14"/>
  <c r="H153" i="14"/>
  <c r="R153" i="14" s="1"/>
  <c r="N122" i="14"/>
  <c r="T122" i="14"/>
  <c r="S122" i="14"/>
  <c r="O122" i="14"/>
  <c r="H126" i="14"/>
  <c r="R127" i="14"/>
  <c r="M127" i="14"/>
  <c r="R62" i="14"/>
  <c r="M62" i="14"/>
  <c r="R158" i="14"/>
  <c r="M158" i="14"/>
  <c r="N142" i="14"/>
  <c r="T142" i="14"/>
  <c r="S142" i="14"/>
  <c r="O142" i="14"/>
  <c r="T99" i="14"/>
  <c r="S99" i="14"/>
  <c r="O99" i="14"/>
  <c r="N99" i="14"/>
  <c r="M22" i="14"/>
  <c r="R22" i="14"/>
  <c r="R31" i="14"/>
  <c r="M31" i="14"/>
  <c r="H30" i="14"/>
  <c r="R63" i="14"/>
  <c r="M63" i="14"/>
  <c r="R33" i="14"/>
  <c r="M33" i="14"/>
  <c r="R142" i="14"/>
  <c r="M142" i="14"/>
  <c r="S51" i="14"/>
  <c r="T51" i="14"/>
  <c r="O51" i="14"/>
  <c r="N51" i="14"/>
  <c r="O37" i="14"/>
  <c r="N37" i="14"/>
  <c r="I36" i="14"/>
  <c r="T37" i="14"/>
  <c r="S37" i="14"/>
  <c r="S36" i="14" s="1"/>
  <c r="R15" i="14"/>
  <c r="M15" i="14"/>
  <c r="T32" i="14"/>
  <c r="N32" i="14"/>
  <c r="S32" i="14"/>
  <c r="O32" i="14"/>
  <c r="N65" i="14"/>
  <c r="O65" i="14"/>
  <c r="T65" i="14"/>
  <c r="S65" i="14"/>
  <c r="N158" i="14"/>
  <c r="T158" i="14"/>
  <c r="S158" i="14"/>
  <c r="O158" i="14"/>
  <c r="T152" i="14"/>
  <c r="O152" i="14"/>
  <c r="N152" i="14"/>
  <c r="S152" i="14"/>
  <c r="N74" i="14"/>
  <c r="T74" i="14"/>
  <c r="S74" i="14"/>
  <c r="O74" i="14"/>
  <c r="M34" i="14"/>
  <c r="R34" i="14"/>
  <c r="T59" i="14"/>
  <c r="S59" i="14"/>
  <c r="O59" i="14"/>
  <c r="N59" i="14"/>
  <c r="T154" i="14"/>
  <c r="O154" i="14"/>
  <c r="N154" i="14"/>
  <c r="I153" i="14"/>
  <c r="S154" i="14"/>
  <c r="R88" i="14"/>
  <c r="M88" i="14"/>
  <c r="T113" i="14"/>
  <c r="O113" i="14"/>
  <c r="N113" i="14"/>
  <c r="S113" i="14"/>
  <c r="T38" i="14"/>
  <c r="S38" i="14"/>
  <c r="O38" i="14"/>
  <c r="N38" i="14"/>
  <c r="S18" i="14"/>
  <c r="O18" i="14"/>
  <c r="N18" i="14"/>
  <c r="T18" i="14"/>
  <c r="N34" i="14"/>
  <c r="T34" i="14"/>
  <c r="S34" i="14"/>
  <c r="O34" i="14"/>
  <c r="R13" i="14"/>
  <c r="M13" i="14"/>
  <c r="H12" i="14"/>
  <c r="H27" i="14" s="1"/>
  <c r="T41" i="14"/>
  <c r="S41" i="14"/>
  <c r="N41" i="14"/>
  <c r="O41" i="14"/>
  <c r="R56" i="14"/>
  <c r="M56" i="14"/>
  <c r="M141" i="14"/>
  <c r="R141" i="14"/>
  <c r="R135" i="14"/>
  <c r="M135" i="14"/>
  <c r="R64" i="14"/>
  <c r="M64" i="14"/>
  <c r="T156" i="14"/>
  <c r="S156" i="14"/>
  <c r="O156" i="14"/>
  <c r="N156" i="14"/>
  <c r="R101" i="14"/>
  <c r="M101" i="14"/>
  <c r="T135" i="14"/>
  <c r="S135" i="14"/>
  <c r="O135" i="14"/>
  <c r="N135" i="14"/>
  <c r="R50" i="14"/>
  <c r="M50" i="14"/>
  <c r="T69" i="14"/>
  <c r="S69" i="14"/>
  <c r="O69" i="14"/>
  <c r="N69" i="14"/>
  <c r="H109" i="14"/>
  <c r="R110" i="14"/>
  <c r="R109" i="14" s="1"/>
  <c r="M110" i="14"/>
  <c r="M109" i="14" s="1"/>
  <c r="R41" i="14"/>
  <c r="M41" i="14"/>
  <c r="R151" i="14"/>
  <c r="M151" i="14"/>
  <c r="H135" i="8"/>
  <c r="H65" i="8"/>
  <c r="H158" i="8"/>
  <c r="H93" i="8"/>
  <c r="H156" i="8"/>
  <c r="H101" i="8"/>
  <c r="H85" i="8"/>
  <c r="I130" i="8"/>
  <c r="I112" i="8"/>
  <c r="I107" i="8"/>
  <c r="H130" i="8"/>
  <c r="H112" i="8"/>
  <c r="H107" i="8"/>
  <c r="R107" i="8" s="1"/>
  <c r="H75" i="8"/>
  <c r="H151" i="8"/>
  <c r="H139" i="8"/>
  <c r="H122" i="8"/>
  <c r="H83" i="8"/>
  <c r="H67" i="8"/>
  <c r="H108" i="8"/>
  <c r="R108" i="8" s="1"/>
  <c r="I65" i="8"/>
  <c r="H62" i="8"/>
  <c r="I46" i="8"/>
  <c r="I142" i="8"/>
  <c r="H118" i="8"/>
  <c r="I57" i="8"/>
  <c r="H46" i="8"/>
  <c r="H128" i="8"/>
  <c r="I88" i="8"/>
  <c r="H69" i="8"/>
  <c r="H23" i="8"/>
  <c r="H88" i="8"/>
  <c r="H80" i="8"/>
  <c r="H61" i="8"/>
  <c r="I99" i="8"/>
  <c r="H77" i="8"/>
  <c r="I70" i="8"/>
  <c r="H32" i="8"/>
  <c r="H70" i="8"/>
  <c r="H26" i="8"/>
  <c r="H142" i="8"/>
  <c r="I135" i="8"/>
  <c r="H95" i="8"/>
  <c r="H79" i="8"/>
  <c r="H40" i="8"/>
  <c r="I20" i="8"/>
  <c r="I15" i="8"/>
  <c r="H22" i="8"/>
  <c r="I38" i="8"/>
  <c r="H38" i="8"/>
  <c r="H20" i="8"/>
  <c r="I119" i="8"/>
  <c r="H57" i="8"/>
  <c r="H50" i="8"/>
  <c r="H87" i="8"/>
  <c r="H18" i="8"/>
  <c r="H119" i="8"/>
  <c r="I108" i="8"/>
  <c r="H14" i="8"/>
  <c r="I128" i="8"/>
  <c r="H98" i="8"/>
  <c r="H15" i="8"/>
  <c r="I23" i="8"/>
  <c r="H17" i="8"/>
  <c r="H16" i="8"/>
  <c r="I82" i="8"/>
  <c r="I98" i="8"/>
  <c r="H13" i="8"/>
  <c r="H149" i="8"/>
  <c r="H55" i="8"/>
  <c r="I50" i="8"/>
  <c r="I85" i="8"/>
  <c r="I158" i="8"/>
  <c r="I25" i="8"/>
  <c r="I61" i="8"/>
  <c r="H121" i="8"/>
  <c r="I32" i="8"/>
  <c r="H133" i="8"/>
  <c r="I121" i="8"/>
  <c r="H157" i="8"/>
  <c r="H41" i="8"/>
  <c r="I101" i="8"/>
  <c r="H11" i="8"/>
  <c r="H111" i="8"/>
  <c r="H113" i="8"/>
  <c r="H131" i="8"/>
  <c r="I35" i="8"/>
  <c r="I93" i="8"/>
  <c r="I156" i="8"/>
  <c r="H97" i="8"/>
  <c r="H76" i="8"/>
  <c r="H45" i="8"/>
  <c r="H52" i="8"/>
  <c r="H31" i="8"/>
  <c r="H43" i="8"/>
  <c r="I151" i="8"/>
  <c r="H99" i="8"/>
  <c r="I150" i="8"/>
  <c r="H100" i="8"/>
  <c r="H33" i="8"/>
  <c r="H59" i="8"/>
  <c r="H25" i="8"/>
  <c r="H82" i="8"/>
  <c r="H68" i="8"/>
  <c r="I79" i="8"/>
  <c r="H92" i="8"/>
  <c r="I49" i="8"/>
  <c r="I44" i="8"/>
  <c r="H47" i="8"/>
  <c r="H81" i="8"/>
  <c r="I18" i="8"/>
  <c r="H63" i="8"/>
  <c r="H21" i="8"/>
  <c r="I134" i="8"/>
  <c r="H94" i="8"/>
  <c r="H127" i="8"/>
  <c r="H64" i="8"/>
  <c r="I122" i="8"/>
  <c r="H140" i="8"/>
  <c r="H56" i="8"/>
  <c r="I69" i="8"/>
  <c r="I67" i="8"/>
  <c r="H71" i="8"/>
  <c r="I155" i="8"/>
  <c r="I40" i="8"/>
  <c r="I63" i="8"/>
  <c r="H44" i="8"/>
  <c r="H150" i="8"/>
  <c r="I91" i="8"/>
  <c r="H154" i="8"/>
  <c r="H34" i="8"/>
  <c r="H141" i="8"/>
  <c r="H134" i="8"/>
  <c r="I83" i="8"/>
  <c r="H58" i="8"/>
  <c r="H155" i="8"/>
  <c r="H74" i="8"/>
  <c r="I26" i="8"/>
  <c r="I118" i="8"/>
  <c r="H89" i="8"/>
  <c r="I75" i="8"/>
  <c r="I14" i="8"/>
  <c r="I77" i="8"/>
  <c r="I80" i="8"/>
  <c r="H49" i="8"/>
  <c r="H51" i="8"/>
  <c r="I139" i="8"/>
  <c r="I87" i="8"/>
  <c r="H152" i="8"/>
  <c r="H35" i="8"/>
  <c r="H53" i="8"/>
  <c r="I22" i="8"/>
  <c r="H37" i="8"/>
  <c r="H120" i="8"/>
  <c r="H39" i="8"/>
  <c r="I62" i="8"/>
  <c r="H110" i="8"/>
  <c r="H86" i="8"/>
  <c r="H117" i="8"/>
  <c r="H91" i="8"/>
  <c r="H106" i="8"/>
  <c r="I95" i="8"/>
  <c r="H73" i="8"/>
  <c r="I117" i="8"/>
  <c r="I51" i="8"/>
  <c r="I34" i="8"/>
  <c r="I81" i="8"/>
  <c r="I55" i="8"/>
  <c r="I53" i="8"/>
  <c r="I127" i="8"/>
  <c r="I45" i="8"/>
  <c r="I37" i="8"/>
  <c r="I106" i="8"/>
  <c r="I31" i="8"/>
  <c r="I141" i="8"/>
  <c r="I47" i="8"/>
  <c r="I68" i="8"/>
  <c r="I131" i="8"/>
  <c r="I111" i="8"/>
  <c r="I152" i="8"/>
  <c r="I92" i="8"/>
  <c r="I113" i="8"/>
  <c r="I41" i="8"/>
  <c r="I33" i="8"/>
  <c r="I58" i="8"/>
  <c r="I73" i="8"/>
  <c r="I140" i="8"/>
  <c r="I16" i="8"/>
  <c r="I157" i="8"/>
  <c r="I64" i="8"/>
  <c r="I39" i="8"/>
  <c r="I120" i="8"/>
  <c r="I59" i="8"/>
  <c r="I110" i="8"/>
  <c r="I71" i="8"/>
  <c r="I100" i="8"/>
  <c r="I86" i="8"/>
  <c r="I11" i="8"/>
  <c r="I149" i="8"/>
  <c r="I154" i="8"/>
  <c r="I76" i="8"/>
  <c r="I74" i="8"/>
  <c r="I17" i="8"/>
  <c r="I52" i="8"/>
  <c r="I97" i="8"/>
  <c r="I13" i="8"/>
  <c r="I21" i="8"/>
  <c r="I133" i="8"/>
  <c r="I89" i="8"/>
  <c r="I56" i="8"/>
  <c r="I43" i="8"/>
  <c r="I94" i="8"/>
  <c r="G161" i="8"/>
  <c r="I145" i="6"/>
  <c r="T27" i="6"/>
  <c r="O27" i="6"/>
  <c r="N84" i="6"/>
  <c r="I136" i="6"/>
  <c r="N126" i="6"/>
  <c r="T126" i="6"/>
  <c r="O126" i="6"/>
  <c r="N72" i="6"/>
  <c r="R42" i="6"/>
  <c r="N123" i="6"/>
  <c r="T72" i="6"/>
  <c r="O72" i="6"/>
  <c r="M109" i="6"/>
  <c r="M114" i="6" s="1"/>
  <c r="R148" i="6"/>
  <c r="R160" i="6" s="1"/>
  <c r="S27" i="6"/>
  <c r="S72" i="6"/>
  <c r="M153" i="6"/>
  <c r="S12" i="6"/>
  <c r="M126" i="6"/>
  <c r="H136" i="6"/>
  <c r="N60" i="6"/>
  <c r="I114" i="6"/>
  <c r="O105" i="6"/>
  <c r="T105" i="6"/>
  <c r="S84" i="6"/>
  <c r="M60" i="6"/>
  <c r="M30" i="6"/>
  <c r="N132" i="6"/>
  <c r="S132" i="6" s="1"/>
  <c r="T132" i="6"/>
  <c r="O132" i="6"/>
  <c r="S123" i="6"/>
  <c r="H102" i="6"/>
  <c r="H145" i="6" s="1"/>
  <c r="R109" i="6"/>
  <c r="M42" i="6"/>
  <c r="R19" i="6"/>
  <c r="O143" i="6"/>
  <c r="T143" i="6"/>
  <c r="T123" i="6"/>
  <c r="O123" i="6"/>
  <c r="H160" i="6"/>
  <c r="N54" i="6"/>
  <c r="R123" i="6"/>
  <c r="O12" i="6"/>
  <c r="T12" i="6"/>
  <c r="I160" i="6"/>
  <c r="O148" i="6"/>
  <c r="T148" i="6"/>
  <c r="R143" i="6"/>
  <c r="N12" i="6"/>
  <c r="S105" i="6"/>
  <c r="S114" i="6" s="1"/>
  <c r="N148" i="6"/>
  <c r="N36" i="6"/>
  <c r="R78" i="6"/>
  <c r="M19" i="6"/>
  <c r="M27" i="6" s="1"/>
  <c r="T66" i="6"/>
  <c r="O66" i="6"/>
  <c r="N143" i="6"/>
  <c r="R96" i="6"/>
  <c r="M148" i="6"/>
  <c r="M160" i="6" s="1"/>
  <c r="N109" i="6"/>
  <c r="N114" i="6" s="1"/>
  <c r="T54" i="6"/>
  <c r="O54" i="6"/>
  <c r="S148" i="6"/>
  <c r="R84" i="6"/>
  <c r="T30" i="6"/>
  <c r="I102" i="6"/>
  <c r="O30" i="6"/>
  <c r="M72" i="6"/>
  <c r="S153" i="6"/>
  <c r="T153" i="6"/>
  <c r="O153" i="6"/>
  <c r="M12" i="6"/>
  <c r="O109" i="6"/>
  <c r="T109" i="6"/>
  <c r="N129" i="6"/>
  <c r="S129" i="6" s="1"/>
  <c r="T129" i="6"/>
  <c r="O129" i="6"/>
  <c r="M123" i="6"/>
  <c r="R36" i="6"/>
  <c r="T42" i="6"/>
  <c r="O42" i="6"/>
  <c r="N90" i="6"/>
  <c r="O96" i="6"/>
  <c r="T96" i="6"/>
  <c r="O78" i="6"/>
  <c r="T78" i="6"/>
  <c r="N48" i="6"/>
  <c r="R72" i="6"/>
  <c r="N153" i="6"/>
  <c r="R12" i="6"/>
  <c r="R27" i="6" s="1"/>
  <c r="S54" i="6"/>
  <c r="N19" i="6"/>
  <c r="N27" i="6" s="1"/>
  <c r="M48" i="6"/>
  <c r="M36" i="6"/>
  <c r="S42" i="6"/>
  <c r="T36" i="6"/>
  <c r="O36" i="6"/>
  <c r="N96" i="6"/>
  <c r="T48" i="6"/>
  <c r="O48" i="6"/>
  <c r="R66" i="6"/>
  <c r="R54" i="6"/>
  <c r="S60" i="6"/>
  <c r="S19" i="6"/>
  <c r="R48" i="6"/>
  <c r="R102" i="6" s="1"/>
  <c r="M90" i="6"/>
  <c r="N78" i="6"/>
  <c r="M54" i="6"/>
  <c r="O19" i="6"/>
  <c r="T19" i="6"/>
  <c r="N42" i="6"/>
  <c r="N102" i="6" s="1"/>
  <c r="T90" i="6"/>
  <c r="O90" i="6"/>
  <c r="T84" i="6"/>
  <c r="O84" i="6"/>
  <c r="R114" i="6"/>
  <c r="R90" i="6"/>
  <c r="S78" i="6"/>
  <c r="S30" i="6"/>
  <c r="T60" i="6"/>
  <c r="O60" i="6"/>
  <c r="S90" i="6"/>
  <c r="G145" i="10"/>
  <c r="G163" i="10" s="1"/>
  <c r="G161" i="10" s="1"/>
  <c r="G145" i="12"/>
  <c r="G163" i="12" s="1"/>
  <c r="H154" i="12" s="1"/>
  <c r="G145" i="5"/>
  <c r="G145" i="7"/>
  <c r="G163" i="7" s="1"/>
  <c r="G161" i="7" s="1"/>
  <c r="H158" i="12"/>
  <c r="H152" i="12"/>
  <c r="I99" i="12"/>
  <c r="H81" i="12"/>
  <c r="H127" i="12"/>
  <c r="H133" i="12"/>
  <c r="H150" i="12"/>
  <c r="H135" i="12"/>
  <c r="I69" i="12"/>
  <c r="H21" i="12"/>
  <c r="H62" i="12"/>
  <c r="I91" i="12"/>
  <c r="H156" i="12"/>
  <c r="H75" i="12"/>
  <c r="H43" i="12"/>
  <c r="H37" i="12"/>
  <c r="I40" i="12"/>
  <c r="H22" i="12"/>
  <c r="H70" i="12"/>
  <c r="I22" i="12"/>
  <c r="H71" i="12"/>
  <c r="H142" i="12"/>
  <c r="H89" i="12"/>
  <c r="I101" i="12"/>
  <c r="H18" i="12"/>
  <c r="I37" i="12"/>
  <c r="H80" i="12"/>
  <c r="H83" i="12"/>
  <c r="I119" i="12"/>
  <c r="H149" i="12"/>
  <c r="H11" i="12"/>
  <c r="I21" i="12"/>
  <c r="H92" i="12"/>
  <c r="H20" i="12"/>
  <c r="H45" i="12"/>
  <c r="I107" i="12"/>
  <c r="H23" i="12"/>
  <c r="I26" i="12"/>
  <c r="H51" i="12"/>
  <c r="I131" i="12"/>
  <c r="H130" i="12"/>
  <c r="H113" i="12"/>
  <c r="H76" i="12"/>
  <c r="H13" i="12"/>
  <c r="H58" i="12"/>
  <c r="H94" i="12"/>
  <c r="I88" i="12"/>
  <c r="H56" i="12"/>
  <c r="H86" i="12"/>
  <c r="H112" i="12"/>
  <c r="H157" i="12"/>
  <c r="H40" i="12"/>
  <c r="H52" i="12"/>
  <c r="H44" i="12"/>
  <c r="I150" i="12"/>
  <c r="H57" i="12"/>
  <c r="I62" i="12"/>
  <c r="H39" i="12"/>
  <c r="H55" i="12"/>
  <c r="I43" i="12"/>
  <c r="H97" i="12"/>
  <c r="H63" i="12"/>
  <c r="I135" i="12"/>
  <c r="H151" i="12"/>
  <c r="H117" i="12"/>
  <c r="I67" i="12"/>
  <c r="I14" i="12"/>
  <c r="I149" i="12"/>
  <c r="I157" i="12"/>
  <c r="I65" i="12"/>
  <c r="I142" i="12"/>
  <c r="I155" i="12"/>
  <c r="I20" i="12"/>
  <c r="I55" i="12"/>
  <c r="I98" i="12"/>
  <c r="I39" i="12"/>
  <c r="I80" i="12"/>
  <c r="I97" i="12"/>
  <c r="I64" i="12"/>
  <c r="I68" i="12"/>
  <c r="I23" i="12"/>
  <c r="I18" i="12"/>
  <c r="I50" i="12"/>
  <c r="I79" i="12"/>
  <c r="I77" i="12"/>
  <c r="I17" i="12"/>
  <c r="I106" i="12"/>
  <c r="I73" i="12"/>
  <c r="I86" i="12"/>
  <c r="I156" i="10"/>
  <c r="I150" i="10"/>
  <c r="H156" i="10"/>
  <c r="H150" i="10"/>
  <c r="H141" i="10"/>
  <c r="H133" i="10"/>
  <c r="H131" i="10"/>
  <c r="H119" i="10"/>
  <c r="I110" i="10"/>
  <c r="I99" i="10"/>
  <c r="I93" i="10"/>
  <c r="I87" i="10"/>
  <c r="I81" i="10"/>
  <c r="H118" i="10"/>
  <c r="H110" i="10"/>
  <c r="H99" i="10"/>
  <c r="H93" i="10"/>
  <c r="H87" i="10"/>
  <c r="H81" i="10"/>
  <c r="H154" i="10"/>
  <c r="H83" i="10"/>
  <c r="I142" i="10"/>
  <c r="H135" i="10"/>
  <c r="H79" i="10"/>
  <c r="H158" i="10"/>
  <c r="H139" i="10"/>
  <c r="H127" i="10"/>
  <c r="H107" i="10"/>
  <c r="R107" i="10" s="1"/>
  <c r="H152" i="10"/>
  <c r="H75" i="10"/>
  <c r="H69" i="10"/>
  <c r="H63" i="10"/>
  <c r="H57" i="10"/>
  <c r="H51" i="10"/>
  <c r="H45" i="10"/>
  <c r="H97" i="10"/>
  <c r="H101" i="10"/>
  <c r="H91" i="10"/>
  <c r="H121" i="10"/>
  <c r="H112" i="10"/>
  <c r="H95" i="10"/>
  <c r="I89" i="10"/>
  <c r="H85" i="10"/>
  <c r="I55" i="10"/>
  <c r="H47" i="10"/>
  <c r="H41" i="10"/>
  <c r="I37" i="10"/>
  <c r="H21" i="10"/>
  <c r="H15" i="10"/>
  <c r="H55" i="10"/>
  <c r="I43" i="10"/>
  <c r="H37" i="10"/>
  <c r="H33" i="10"/>
  <c r="I20" i="10"/>
  <c r="I18" i="10"/>
  <c r="I14" i="10"/>
  <c r="I151" i="10"/>
  <c r="H77" i="10"/>
  <c r="H43" i="10"/>
  <c r="H59" i="10"/>
  <c r="I108" i="10"/>
  <c r="I83" i="10"/>
  <c r="H53" i="10"/>
  <c r="H49" i="10"/>
  <c r="H39" i="10"/>
  <c r="H32" i="10"/>
  <c r="H26" i="10"/>
  <c r="H35" i="10"/>
  <c r="H73" i="10"/>
  <c r="H71" i="10"/>
  <c r="H67" i="10"/>
  <c r="H65" i="10"/>
  <c r="H16" i="10"/>
  <c r="H89" i="10"/>
  <c r="H61" i="10"/>
  <c r="H22" i="10"/>
  <c r="I47" i="10"/>
  <c r="H13" i="10"/>
  <c r="H14" i="10"/>
  <c r="H52" i="10"/>
  <c r="H46" i="10"/>
  <c r="I57" i="10"/>
  <c r="I134" i="10"/>
  <c r="I69" i="10"/>
  <c r="I75" i="10"/>
  <c r="H80" i="10"/>
  <c r="I111" i="10"/>
  <c r="I118" i="10"/>
  <c r="H120" i="10"/>
  <c r="I35" i="10"/>
  <c r="I73" i="10"/>
  <c r="H68" i="10"/>
  <c r="I63" i="10"/>
  <c r="H64" i="10"/>
  <c r="I15" i="10"/>
  <c r="H17" i="10"/>
  <c r="I21" i="10"/>
  <c r="I25" i="10"/>
  <c r="H56" i="10"/>
  <c r="H62" i="10"/>
  <c r="I97" i="10"/>
  <c r="H74" i="10"/>
  <c r="H40" i="10"/>
  <c r="I91" i="10"/>
  <c r="I121" i="10"/>
  <c r="H111" i="10"/>
  <c r="H128" i="10"/>
  <c r="H134" i="10"/>
  <c r="I41" i="10"/>
  <c r="I80" i="10"/>
  <c r="I16" i="10"/>
  <c r="I39" i="10"/>
  <c r="H25" i="10"/>
  <c r="I31" i="10"/>
  <c r="I59" i="10"/>
  <c r="I101" i="10"/>
  <c r="H38" i="10"/>
  <c r="I65" i="10"/>
  <c r="I67" i="10"/>
  <c r="I106" i="10"/>
  <c r="H113" i="10"/>
  <c r="I135" i="10"/>
  <c r="I133" i="10"/>
  <c r="H142" i="10"/>
  <c r="H18" i="10"/>
  <c r="I157" i="10"/>
  <c r="H88" i="10"/>
  <c r="H20" i="10"/>
  <c r="H31" i="10"/>
  <c r="I61" i="10"/>
  <c r="I71" i="10"/>
  <c r="I107" i="10"/>
  <c r="I77" i="10"/>
  <c r="I51" i="10"/>
  <c r="H149" i="10"/>
  <c r="I141" i="10"/>
  <c r="H122" i="10"/>
  <c r="I152" i="10"/>
  <c r="I127" i="10"/>
  <c r="H140" i="10"/>
  <c r="H151" i="10"/>
  <c r="I34" i="10"/>
  <c r="I79" i="10"/>
  <c r="H117" i="10"/>
  <c r="H157" i="10"/>
  <c r="I38" i="10"/>
  <c r="I53" i="10"/>
  <c r="I49" i="10"/>
  <c r="H34" i="10"/>
  <c r="H70" i="10"/>
  <c r="I56" i="10"/>
  <c r="I95" i="10"/>
  <c r="H50" i="10"/>
  <c r="I119" i="10"/>
  <c r="H82" i="10"/>
  <c r="I88" i="10"/>
  <c r="I139" i="10"/>
  <c r="I94" i="10"/>
  <c r="I100" i="10"/>
  <c r="H76" i="10"/>
  <c r="I44" i="10"/>
  <c r="I85" i="10"/>
  <c r="I120" i="10"/>
  <c r="H58" i="10"/>
  <c r="H100" i="10"/>
  <c r="H23" i="10"/>
  <c r="I26" i="10"/>
  <c r="I32" i="10"/>
  <c r="H44" i="10"/>
  <c r="H106" i="10"/>
  <c r="I76" i="10"/>
  <c r="H11" i="10"/>
  <c r="H130" i="10"/>
  <c r="I112" i="10"/>
  <c r="I45" i="10"/>
  <c r="H155" i="10"/>
  <c r="H86" i="10"/>
  <c r="I131" i="10"/>
  <c r="H92" i="10"/>
  <c r="I158" i="10"/>
  <c r="H98" i="10"/>
  <c r="I154" i="10"/>
  <c r="H108" i="10"/>
  <c r="R108" i="10" s="1"/>
  <c r="I33" i="10"/>
  <c r="H94" i="10"/>
  <c r="I155" i="10"/>
  <c r="I92" i="10"/>
  <c r="I74" i="10"/>
  <c r="I86" i="10"/>
  <c r="I17" i="10"/>
  <c r="I117" i="10"/>
  <c r="I22" i="10"/>
  <c r="I122" i="10"/>
  <c r="I128" i="10"/>
  <c r="I50" i="10"/>
  <c r="I98" i="10"/>
  <c r="I62" i="10"/>
  <c r="I11" i="10"/>
  <c r="I82" i="10"/>
  <c r="I52" i="10"/>
  <c r="I23" i="10"/>
  <c r="I64" i="10"/>
  <c r="I46" i="10"/>
  <c r="I13" i="10"/>
  <c r="I130" i="10"/>
  <c r="I40" i="10"/>
  <c r="I140" i="10"/>
  <c r="I68" i="10"/>
  <c r="I58" i="10"/>
  <c r="I149" i="10"/>
  <c r="I70" i="10"/>
  <c r="I113" i="10"/>
  <c r="T27" i="15" l="1"/>
  <c r="O27" i="15"/>
  <c r="S60" i="15"/>
  <c r="R123" i="15"/>
  <c r="O96" i="15"/>
  <c r="T96" i="15"/>
  <c r="T90" i="15"/>
  <c r="O90" i="15"/>
  <c r="R54" i="15"/>
  <c r="N90" i="15"/>
  <c r="N19" i="15"/>
  <c r="N60" i="15"/>
  <c r="N153" i="15"/>
  <c r="M48" i="15"/>
  <c r="R19" i="15"/>
  <c r="R27" i="15" s="1"/>
  <c r="O42" i="15"/>
  <c r="T42" i="15"/>
  <c r="I160" i="15"/>
  <c r="T148" i="15"/>
  <c r="O148" i="15"/>
  <c r="T12" i="15"/>
  <c r="O12" i="15"/>
  <c r="H136" i="15"/>
  <c r="M126" i="15"/>
  <c r="N160" i="15"/>
  <c r="N12" i="15"/>
  <c r="N27" i="15" s="1"/>
  <c r="N96" i="15"/>
  <c r="S143" i="15"/>
  <c r="I102" i="15"/>
  <c r="T30" i="15"/>
  <c r="O30" i="15"/>
  <c r="O153" i="15"/>
  <c r="T153" i="15"/>
  <c r="S153" i="15"/>
  <c r="R48" i="15"/>
  <c r="R60" i="15"/>
  <c r="O54" i="15"/>
  <c r="T54" i="15"/>
  <c r="S96" i="15"/>
  <c r="M123" i="15"/>
  <c r="I136" i="15"/>
  <c r="N126" i="15"/>
  <c r="O126" i="15"/>
  <c r="T126" i="15"/>
  <c r="S19" i="15"/>
  <c r="O60" i="15"/>
  <c r="T60" i="15"/>
  <c r="R66" i="15"/>
  <c r="T19" i="15"/>
  <c r="O19" i="15"/>
  <c r="O84" i="15"/>
  <c r="T84" i="15"/>
  <c r="S148" i="15"/>
  <c r="S160" i="15" s="1"/>
  <c r="M66" i="15"/>
  <c r="S90" i="15"/>
  <c r="O78" i="15"/>
  <c r="T78" i="15"/>
  <c r="M19" i="15"/>
  <c r="N129" i="15"/>
  <c r="S129" i="15" s="1"/>
  <c r="T129" i="15"/>
  <c r="O129" i="15"/>
  <c r="O132" i="15"/>
  <c r="T132" i="15"/>
  <c r="N132" i="15"/>
  <c r="S132" i="15" s="1"/>
  <c r="M12" i="15"/>
  <c r="M27" i="15" s="1"/>
  <c r="T109" i="15"/>
  <c r="O109" i="15"/>
  <c r="R78" i="15"/>
  <c r="N30" i="15"/>
  <c r="N123" i="15"/>
  <c r="M109" i="15"/>
  <c r="M114" i="15"/>
  <c r="M60" i="15"/>
  <c r="N36" i="15"/>
  <c r="T48" i="15"/>
  <c r="O48" i="15"/>
  <c r="R148" i="15"/>
  <c r="R160" i="15" s="1"/>
  <c r="T143" i="15"/>
  <c r="O143" i="15"/>
  <c r="M153" i="15"/>
  <c r="S109" i="15"/>
  <c r="S30" i="15"/>
  <c r="N72" i="15"/>
  <c r="H102" i="15"/>
  <c r="H145" i="15" s="1"/>
  <c r="R114" i="15"/>
  <c r="N48" i="15"/>
  <c r="M160" i="15"/>
  <c r="N109" i="15"/>
  <c r="N114" i="15" s="1"/>
  <c r="T72" i="15"/>
  <c r="O72" i="15"/>
  <c r="S78" i="15"/>
  <c r="S36" i="15"/>
  <c r="T66" i="15"/>
  <c r="O66" i="15"/>
  <c r="R42" i="15"/>
  <c r="R36" i="15"/>
  <c r="S123" i="15"/>
  <c r="M30" i="15"/>
  <c r="N78" i="15"/>
  <c r="M72" i="15"/>
  <c r="S105" i="15"/>
  <c r="S114" i="15" s="1"/>
  <c r="R96" i="15"/>
  <c r="O36" i="15"/>
  <c r="T36" i="15"/>
  <c r="I114" i="15"/>
  <c r="O105" i="15"/>
  <c r="T105" i="15"/>
  <c r="S66" i="15"/>
  <c r="M78" i="15"/>
  <c r="O123" i="15"/>
  <c r="T123" i="15"/>
  <c r="N42" i="15"/>
  <c r="S54" i="15"/>
  <c r="N84" i="15"/>
  <c r="S72" i="15"/>
  <c r="S12" i="15"/>
  <c r="S27" i="15" s="1"/>
  <c r="R30" i="15"/>
  <c r="M143" i="15"/>
  <c r="S48" i="15"/>
  <c r="N114" i="14"/>
  <c r="N90" i="14"/>
  <c r="S72" i="14"/>
  <c r="O19" i="14"/>
  <c r="T19" i="14"/>
  <c r="M54" i="14"/>
  <c r="M90" i="14"/>
  <c r="M114" i="14"/>
  <c r="O153" i="14"/>
  <c r="T153" i="14"/>
  <c r="S153" i="14"/>
  <c r="M30" i="14"/>
  <c r="M153" i="14"/>
  <c r="M66" i="14"/>
  <c r="N132" i="14"/>
  <c r="S132" i="14" s="1"/>
  <c r="T132" i="14"/>
  <c r="O132" i="14"/>
  <c r="O66" i="14"/>
  <c r="T66" i="14"/>
  <c r="R96" i="14"/>
  <c r="T48" i="14"/>
  <c r="O48" i="14"/>
  <c r="T96" i="14"/>
  <c r="O96" i="14"/>
  <c r="O72" i="14"/>
  <c r="T72" i="14"/>
  <c r="N42" i="14"/>
  <c r="H114" i="14"/>
  <c r="I160" i="14"/>
  <c r="O148" i="14"/>
  <c r="T148" i="14"/>
  <c r="M60" i="14"/>
  <c r="O36" i="14"/>
  <c r="T36" i="14"/>
  <c r="S66" i="14"/>
  <c r="R90" i="14"/>
  <c r="N19" i="14"/>
  <c r="N153" i="14"/>
  <c r="R30" i="14"/>
  <c r="N109" i="14"/>
  <c r="R66" i="14"/>
  <c r="N66" i="14"/>
  <c r="N48" i="14"/>
  <c r="N96" i="14"/>
  <c r="T12" i="14"/>
  <c r="O12" i="14"/>
  <c r="T90" i="14"/>
  <c r="O90" i="14"/>
  <c r="M123" i="14"/>
  <c r="S19" i="14"/>
  <c r="S27" i="14" s="1"/>
  <c r="M36" i="14"/>
  <c r="N72" i="14"/>
  <c r="T78" i="14"/>
  <c r="O78" i="14"/>
  <c r="R54" i="14"/>
  <c r="R114" i="14"/>
  <c r="H102" i="14"/>
  <c r="H145" i="14" s="1"/>
  <c r="M96" i="14"/>
  <c r="S90" i="14"/>
  <c r="S78" i="14"/>
  <c r="N12" i="14"/>
  <c r="N27" i="14" s="1"/>
  <c r="M78" i="14"/>
  <c r="S42" i="14"/>
  <c r="S102" i="14" s="1"/>
  <c r="R123" i="14"/>
  <c r="N129" i="14"/>
  <c r="S129" i="14" s="1"/>
  <c r="O129" i="14"/>
  <c r="T129" i="14"/>
  <c r="R36" i="14"/>
  <c r="S160" i="14"/>
  <c r="R19" i="14"/>
  <c r="O105" i="14"/>
  <c r="I114" i="14"/>
  <c r="T105" i="14"/>
  <c r="S123" i="14"/>
  <c r="M143" i="14"/>
  <c r="N78" i="14"/>
  <c r="T123" i="14"/>
  <c r="O123" i="14"/>
  <c r="R60" i="14"/>
  <c r="N123" i="14"/>
  <c r="N36" i="14"/>
  <c r="M12" i="14"/>
  <c r="S109" i="14"/>
  <c r="S48" i="14"/>
  <c r="N143" i="14"/>
  <c r="S96" i="14"/>
  <c r="N54" i="14"/>
  <c r="S84" i="14"/>
  <c r="R78" i="14"/>
  <c r="R72" i="14"/>
  <c r="N102" i="14"/>
  <c r="M160" i="14"/>
  <c r="S12" i="14"/>
  <c r="S54" i="14"/>
  <c r="T42" i="14"/>
  <c r="O42" i="14"/>
  <c r="M72" i="14"/>
  <c r="R148" i="14"/>
  <c r="R160" i="14" s="1"/>
  <c r="O143" i="14"/>
  <c r="T143" i="14"/>
  <c r="T27" i="14"/>
  <c r="O27" i="14"/>
  <c r="R12" i="14"/>
  <c r="R27" i="14" s="1"/>
  <c r="O109" i="14"/>
  <c r="T109" i="14"/>
  <c r="N148" i="14"/>
  <c r="N160" i="14" s="1"/>
  <c r="T60" i="14"/>
  <c r="O60" i="14"/>
  <c r="O84" i="14"/>
  <c r="T84" i="14"/>
  <c r="S105" i="14"/>
  <c r="S114" i="14" s="1"/>
  <c r="M48" i="14"/>
  <c r="H136" i="14"/>
  <c r="M126" i="14"/>
  <c r="I102" i="14"/>
  <c r="T30" i="14"/>
  <c r="O30" i="14"/>
  <c r="S143" i="14"/>
  <c r="N60" i="14"/>
  <c r="O54" i="14"/>
  <c r="T54" i="14"/>
  <c r="N84" i="14"/>
  <c r="M19" i="14"/>
  <c r="M27" i="14" s="1"/>
  <c r="I136" i="14"/>
  <c r="N126" i="14"/>
  <c r="O126" i="14"/>
  <c r="T126" i="14"/>
  <c r="R48" i="14"/>
  <c r="M65" i="8"/>
  <c r="R65" i="8"/>
  <c r="T107" i="8"/>
  <c r="S107" i="8"/>
  <c r="I12" i="8"/>
  <c r="I27" i="8" s="1"/>
  <c r="T13" i="8"/>
  <c r="S13" i="8"/>
  <c r="O13" i="8"/>
  <c r="N13" i="8"/>
  <c r="S113" i="8"/>
  <c r="T113" i="8"/>
  <c r="O113" i="8"/>
  <c r="N113" i="8"/>
  <c r="R51" i="8"/>
  <c r="M51" i="8"/>
  <c r="O67" i="8"/>
  <c r="I66" i="8"/>
  <c r="T67" i="8"/>
  <c r="N67" i="8"/>
  <c r="S67" i="8"/>
  <c r="T150" i="8"/>
  <c r="N150" i="8"/>
  <c r="S150" i="8"/>
  <c r="O150" i="8"/>
  <c r="R75" i="8"/>
  <c r="M75" i="8"/>
  <c r="O80" i="8"/>
  <c r="N80" i="8"/>
  <c r="S80" i="8"/>
  <c r="T80" i="8"/>
  <c r="M56" i="8"/>
  <c r="R56" i="8"/>
  <c r="M111" i="8"/>
  <c r="R111" i="8"/>
  <c r="M77" i="8"/>
  <c r="R77" i="8"/>
  <c r="T17" i="8"/>
  <c r="N17" i="8"/>
  <c r="S17" i="8"/>
  <c r="O17" i="8"/>
  <c r="T111" i="8"/>
  <c r="S111" i="8"/>
  <c r="O111" i="8"/>
  <c r="N111" i="8"/>
  <c r="R39" i="8"/>
  <c r="M39" i="8"/>
  <c r="M34" i="8"/>
  <c r="R34" i="8"/>
  <c r="T49" i="8"/>
  <c r="S49" i="8"/>
  <c r="O49" i="8"/>
  <c r="N49" i="8"/>
  <c r="I48" i="8"/>
  <c r="R43" i="8"/>
  <c r="H42" i="8"/>
  <c r="M43" i="8"/>
  <c r="N50" i="8"/>
  <c r="S50" i="8"/>
  <c r="O50" i="8"/>
  <c r="T50" i="8"/>
  <c r="O15" i="8"/>
  <c r="N15" i="8"/>
  <c r="T15" i="8"/>
  <c r="S15" i="8"/>
  <c r="S46" i="8"/>
  <c r="O46" i="8"/>
  <c r="N46" i="8"/>
  <c r="T46" i="8"/>
  <c r="T64" i="8"/>
  <c r="N64" i="8"/>
  <c r="O64" i="8"/>
  <c r="S64" i="8"/>
  <c r="T34" i="8"/>
  <c r="S34" i="8"/>
  <c r="N34" i="8"/>
  <c r="O34" i="8"/>
  <c r="T14" i="8"/>
  <c r="O14" i="8"/>
  <c r="S14" i="8"/>
  <c r="N14" i="8"/>
  <c r="O122" i="8"/>
  <c r="T122" i="8"/>
  <c r="S122" i="8"/>
  <c r="N122" i="8"/>
  <c r="R31" i="8"/>
  <c r="H30" i="8"/>
  <c r="M31" i="8"/>
  <c r="R55" i="8"/>
  <c r="H54" i="8"/>
  <c r="M55" i="8"/>
  <c r="R62" i="8"/>
  <c r="M62" i="8"/>
  <c r="S76" i="8"/>
  <c r="T76" i="8"/>
  <c r="O76" i="8"/>
  <c r="N76" i="8"/>
  <c r="T157" i="8"/>
  <c r="S157" i="8"/>
  <c r="O157" i="8"/>
  <c r="N157" i="8"/>
  <c r="S68" i="8"/>
  <c r="T68" i="8"/>
  <c r="O68" i="8"/>
  <c r="N68" i="8"/>
  <c r="O51" i="8"/>
  <c r="T51" i="8"/>
  <c r="S51" i="8"/>
  <c r="N51" i="8"/>
  <c r="M37" i="8"/>
  <c r="R37" i="8"/>
  <c r="R36" i="8" s="1"/>
  <c r="H36" i="8"/>
  <c r="O75" i="8"/>
  <c r="T75" i="8"/>
  <c r="S75" i="8"/>
  <c r="N75" i="8"/>
  <c r="T91" i="8"/>
  <c r="S91" i="8"/>
  <c r="N91" i="8"/>
  <c r="I90" i="8"/>
  <c r="O91" i="8"/>
  <c r="M64" i="8"/>
  <c r="R64" i="8"/>
  <c r="N79" i="8"/>
  <c r="T79" i="8"/>
  <c r="S79" i="8"/>
  <c r="S78" i="8" s="1"/>
  <c r="I78" i="8"/>
  <c r="O79" i="8"/>
  <c r="M52" i="8"/>
  <c r="R52" i="8"/>
  <c r="R41" i="8"/>
  <c r="M41" i="8"/>
  <c r="R149" i="8"/>
  <c r="R148" i="8" s="1"/>
  <c r="R160" i="8" s="1"/>
  <c r="M149" i="8"/>
  <c r="H148" i="8"/>
  <c r="R119" i="8"/>
  <c r="M119" i="8"/>
  <c r="M40" i="8"/>
  <c r="R40" i="8"/>
  <c r="R80" i="8"/>
  <c r="M80" i="8"/>
  <c r="O65" i="8"/>
  <c r="T65" i="8"/>
  <c r="S65" i="8"/>
  <c r="N65" i="8"/>
  <c r="O112" i="8"/>
  <c r="S112" i="8"/>
  <c r="N112" i="8"/>
  <c r="T112" i="8"/>
  <c r="T110" i="8"/>
  <c r="S110" i="8"/>
  <c r="N110" i="8"/>
  <c r="I109" i="8"/>
  <c r="O110" i="8"/>
  <c r="M86" i="8"/>
  <c r="R86" i="8"/>
  <c r="O83" i="8"/>
  <c r="T83" i="8"/>
  <c r="S83" i="8"/>
  <c r="N83" i="8"/>
  <c r="R81" i="8"/>
  <c r="M81" i="8"/>
  <c r="R131" i="8"/>
  <c r="M131" i="8"/>
  <c r="O57" i="8"/>
  <c r="T57" i="8"/>
  <c r="S57" i="8"/>
  <c r="N57" i="8"/>
  <c r="T92" i="8"/>
  <c r="O92" i="8"/>
  <c r="N92" i="8"/>
  <c r="S92" i="8"/>
  <c r="M49" i="8"/>
  <c r="H48" i="8"/>
  <c r="R49" i="8"/>
  <c r="R99" i="8"/>
  <c r="M99" i="8"/>
  <c r="R113" i="8"/>
  <c r="M113" i="8"/>
  <c r="T158" i="8"/>
  <c r="S158" i="8"/>
  <c r="O158" i="8"/>
  <c r="N158" i="8"/>
  <c r="R98" i="8"/>
  <c r="M98" i="8"/>
  <c r="S38" i="8"/>
  <c r="O38" i="8"/>
  <c r="T38" i="8"/>
  <c r="N38" i="8"/>
  <c r="R135" i="8"/>
  <c r="M135" i="8"/>
  <c r="T52" i="8"/>
  <c r="S52" i="8"/>
  <c r="O52" i="8"/>
  <c r="N52" i="8"/>
  <c r="T120" i="8"/>
  <c r="S120" i="8"/>
  <c r="O120" i="8"/>
  <c r="N120" i="8"/>
  <c r="T55" i="8"/>
  <c r="S55" i="8"/>
  <c r="I54" i="8"/>
  <c r="N55" i="8"/>
  <c r="O55" i="8"/>
  <c r="M141" i="8"/>
  <c r="R141" i="8"/>
  <c r="O151" i="8"/>
  <c r="T151" i="8"/>
  <c r="S151" i="8"/>
  <c r="N151" i="8"/>
  <c r="O85" i="8"/>
  <c r="I84" i="8"/>
  <c r="T85" i="8"/>
  <c r="S85" i="8"/>
  <c r="N85" i="8"/>
  <c r="M22" i="8"/>
  <c r="R22" i="8"/>
  <c r="T39" i="8"/>
  <c r="S39" i="8"/>
  <c r="O39" i="8"/>
  <c r="N39" i="8"/>
  <c r="T81" i="8"/>
  <c r="S81" i="8"/>
  <c r="O81" i="8"/>
  <c r="N81" i="8"/>
  <c r="N77" i="8"/>
  <c r="S77" i="8"/>
  <c r="T77" i="8"/>
  <c r="O77" i="8"/>
  <c r="R140" i="8"/>
  <c r="M140" i="8"/>
  <c r="H27" i="8"/>
  <c r="R11" i="8"/>
  <c r="M11" i="8"/>
  <c r="M14" i="8"/>
  <c r="R14" i="8"/>
  <c r="H129" i="8"/>
  <c r="M129" i="8" s="1"/>
  <c r="R129" i="8" s="1"/>
  <c r="R130" i="8"/>
  <c r="M130" i="8"/>
  <c r="T74" i="8"/>
  <c r="N74" i="8"/>
  <c r="O74" i="8"/>
  <c r="S74" i="8"/>
  <c r="S131" i="8"/>
  <c r="T131" i="8"/>
  <c r="O131" i="8"/>
  <c r="N131" i="8"/>
  <c r="R120" i="8"/>
  <c r="M120" i="8"/>
  <c r="R154" i="8"/>
  <c r="M154" i="8"/>
  <c r="H153" i="8"/>
  <c r="R153" i="8" s="1"/>
  <c r="M92" i="8"/>
  <c r="R92" i="8"/>
  <c r="O101" i="8"/>
  <c r="S101" i="8"/>
  <c r="T101" i="8"/>
  <c r="N101" i="8"/>
  <c r="T108" i="8"/>
  <c r="S108" i="8"/>
  <c r="M61" i="8"/>
  <c r="R61" i="8"/>
  <c r="H60" i="8"/>
  <c r="S94" i="8"/>
  <c r="T94" i="8"/>
  <c r="N94" i="8"/>
  <c r="O94" i="8"/>
  <c r="S154" i="8"/>
  <c r="I153" i="8"/>
  <c r="T154" i="8"/>
  <c r="O154" i="8"/>
  <c r="N154" i="8"/>
  <c r="S16" i="8"/>
  <c r="O16" i="8"/>
  <c r="N16" i="8"/>
  <c r="T16" i="8"/>
  <c r="T47" i="8"/>
  <c r="S47" i="8"/>
  <c r="O47" i="8"/>
  <c r="N47" i="8"/>
  <c r="S117" i="8"/>
  <c r="I123" i="8"/>
  <c r="T117" i="8"/>
  <c r="N117" i="8"/>
  <c r="O117" i="8"/>
  <c r="T22" i="8"/>
  <c r="S22" i="8"/>
  <c r="O22" i="8"/>
  <c r="N22" i="8"/>
  <c r="R89" i="8"/>
  <c r="M89" i="8"/>
  <c r="M150" i="8"/>
  <c r="R150" i="8"/>
  <c r="M127" i="8"/>
  <c r="R127" i="8"/>
  <c r="H126" i="8"/>
  <c r="R68" i="8"/>
  <c r="M68" i="8"/>
  <c r="M45" i="8"/>
  <c r="R45" i="8"/>
  <c r="R157" i="8"/>
  <c r="M157" i="8"/>
  <c r="R13" i="8"/>
  <c r="H12" i="8"/>
  <c r="M13" i="8"/>
  <c r="R18" i="8"/>
  <c r="M18" i="8"/>
  <c r="M79" i="8"/>
  <c r="H78" i="8"/>
  <c r="R79" i="8"/>
  <c r="R88" i="8"/>
  <c r="M88" i="8"/>
  <c r="O130" i="8"/>
  <c r="I129" i="8"/>
  <c r="S130" i="8"/>
  <c r="N130" i="8"/>
  <c r="T130" i="8"/>
  <c r="T127" i="8"/>
  <c r="S127" i="8"/>
  <c r="O127" i="8"/>
  <c r="I126" i="8"/>
  <c r="N127" i="8"/>
  <c r="T25" i="8"/>
  <c r="S25" i="8"/>
  <c r="O25" i="8"/>
  <c r="N25" i="8"/>
  <c r="N59" i="8"/>
  <c r="S59" i="8"/>
  <c r="O59" i="8"/>
  <c r="T59" i="8"/>
  <c r="N69" i="8"/>
  <c r="T69" i="8"/>
  <c r="S69" i="8"/>
  <c r="O69" i="8"/>
  <c r="S152" i="8"/>
  <c r="T152" i="8"/>
  <c r="O152" i="8"/>
  <c r="N152" i="8"/>
  <c r="O62" i="8"/>
  <c r="N62" i="8"/>
  <c r="S62" i="8"/>
  <c r="T62" i="8"/>
  <c r="T44" i="8"/>
  <c r="S44" i="8"/>
  <c r="O44" i="8"/>
  <c r="N44" i="8"/>
  <c r="O128" i="8"/>
  <c r="T128" i="8"/>
  <c r="S128" i="8"/>
  <c r="N128" i="8"/>
  <c r="T99" i="8"/>
  <c r="S99" i="8"/>
  <c r="O99" i="8"/>
  <c r="N99" i="8"/>
  <c r="O20" i="8"/>
  <c r="N20" i="8"/>
  <c r="T20" i="8"/>
  <c r="S20" i="8"/>
  <c r="I19" i="8"/>
  <c r="O43" i="8"/>
  <c r="I42" i="8"/>
  <c r="T43" i="8"/>
  <c r="S43" i="8"/>
  <c r="N43" i="8"/>
  <c r="N42" i="8" s="1"/>
  <c r="T149" i="8"/>
  <c r="S149" i="8"/>
  <c r="S148" i="8" s="1"/>
  <c r="O149" i="8"/>
  <c r="N149" i="8"/>
  <c r="I148" i="8"/>
  <c r="T140" i="8"/>
  <c r="S140" i="8"/>
  <c r="O140" i="8"/>
  <c r="N140" i="8"/>
  <c r="T141" i="8"/>
  <c r="S141" i="8"/>
  <c r="N141" i="8"/>
  <c r="O141" i="8"/>
  <c r="R73" i="8"/>
  <c r="M73" i="8"/>
  <c r="H72" i="8"/>
  <c r="R53" i="8"/>
  <c r="M53" i="8"/>
  <c r="N118" i="8"/>
  <c r="T118" i="8"/>
  <c r="S118" i="8"/>
  <c r="O118" i="8"/>
  <c r="M44" i="8"/>
  <c r="R44" i="8"/>
  <c r="R94" i="8"/>
  <c r="M94" i="8"/>
  <c r="M82" i="8"/>
  <c r="R82" i="8"/>
  <c r="R76" i="8"/>
  <c r="M76" i="8"/>
  <c r="T121" i="8"/>
  <c r="N121" i="8"/>
  <c r="O121" i="8"/>
  <c r="S121" i="8"/>
  <c r="O98" i="8"/>
  <c r="N98" i="8"/>
  <c r="T98" i="8"/>
  <c r="S98" i="8"/>
  <c r="M87" i="8"/>
  <c r="R87" i="8"/>
  <c r="M95" i="8"/>
  <c r="R95" i="8"/>
  <c r="R23" i="8"/>
  <c r="M23" i="8"/>
  <c r="H66" i="8"/>
  <c r="M67" i="8"/>
  <c r="R67" i="8"/>
  <c r="H84" i="8"/>
  <c r="M85" i="8"/>
  <c r="R85" i="8"/>
  <c r="R84" i="8" s="1"/>
  <c r="M32" i="8"/>
  <c r="R32" i="8"/>
  <c r="T63" i="8"/>
  <c r="S63" i="8"/>
  <c r="N63" i="8"/>
  <c r="O63" i="8"/>
  <c r="M50" i="8"/>
  <c r="R50" i="8"/>
  <c r="M83" i="8"/>
  <c r="R83" i="8"/>
  <c r="M101" i="8"/>
  <c r="R101" i="8"/>
  <c r="R15" i="8"/>
  <c r="M15" i="8"/>
  <c r="N97" i="8"/>
  <c r="T97" i="8"/>
  <c r="S97" i="8"/>
  <c r="O97" i="8"/>
  <c r="I96" i="8"/>
  <c r="S53" i="8"/>
  <c r="O53" i="8"/>
  <c r="N53" i="8"/>
  <c r="T53" i="8"/>
  <c r="M134" i="8"/>
  <c r="R134" i="8"/>
  <c r="O70" i="8"/>
  <c r="N70" i="8"/>
  <c r="T70" i="8"/>
  <c r="S70" i="8"/>
  <c r="R112" i="8"/>
  <c r="M112" i="8"/>
  <c r="T56" i="8"/>
  <c r="S56" i="8"/>
  <c r="O56" i="8"/>
  <c r="N56" i="8"/>
  <c r="T73" i="8"/>
  <c r="S73" i="8"/>
  <c r="N73" i="8"/>
  <c r="I72" i="8"/>
  <c r="O73" i="8"/>
  <c r="N95" i="8"/>
  <c r="T95" i="8"/>
  <c r="S95" i="8"/>
  <c r="O95" i="8"/>
  <c r="N26" i="8"/>
  <c r="T26" i="8"/>
  <c r="S26" i="8"/>
  <c r="O26" i="8"/>
  <c r="R25" i="8"/>
  <c r="M25" i="8"/>
  <c r="M133" i="8"/>
  <c r="H132" i="8"/>
  <c r="M132" i="8" s="1"/>
  <c r="R132" i="8" s="1"/>
  <c r="R133" i="8"/>
  <c r="M69" i="8"/>
  <c r="R69" i="8"/>
  <c r="T89" i="8"/>
  <c r="S89" i="8"/>
  <c r="O89" i="8"/>
  <c r="N89" i="8"/>
  <c r="S58" i="8"/>
  <c r="O58" i="8"/>
  <c r="T58" i="8"/>
  <c r="N58" i="8"/>
  <c r="T106" i="8"/>
  <c r="S106" i="8"/>
  <c r="S105" i="8" s="1"/>
  <c r="I105" i="8"/>
  <c r="O106" i="8"/>
  <c r="N106" i="8"/>
  <c r="N105" i="8" s="1"/>
  <c r="R152" i="8"/>
  <c r="M152" i="8"/>
  <c r="N40" i="8"/>
  <c r="T40" i="8"/>
  <c r="S40" i="8"/>
  <c r="O40" i="8"/>
  <c r="M59" i="8"/>
  <c r="R59" i="8"/>
  <c r="N32" i="8"/>
  <c r="O32" i="8"/>
  <c r="S32" i="8"/>
  <c r="T32" i="8"/>
  <c r="R57" i="8"/>
  <c r="M57" i="8"/>
  <c r="O88" i="8"/>
  <c r="N88" i="8"/>
  <c r="T88" i="8"/>
  <c r="S88" i="8"/>
  <c r="M122" i="8"/>
  <c r="R122" i="8"/>
  <c r="S133" i="8"/>
  <c r="I132" i="8"/>
  <c r="O133" i="8"/>
  <c r="N133" i="8"/>
  <c r="T133" i="8"/>
  <c r="T100" i="8"/>
  <c r="S100" i="8"/>
  <c r="O100" i="8"/>
  <c r="N100" i="8"/>
  <c r="O33" i="8"/>
  <c r="S33" i="8"/>
  <c r="N33" i="8"/>
  <c r="T33" i="8"/>
  <c r="O37" i="8"/>
  <c r="N37" i="8"/>
  <c r="N36" i="8" s="1"/>
  <c r="T37" i="8"/>
  <c r="I36" i="8"/>
  <c r="S37" i="8"/>
  <c r="S36" i="8" s="1"/>
  <c r="R91" i="8"/>
  <c r="M91" i="8"/>
  <c r="H90" i="8"/>
  <c r="N87" i="8"/>
  <c r="T87" i="8"/>
  <c r="S87" i="8"/>
  <c r="O87" i="8"/>
  <c r="M155" i="8"/>
  <c r="R155" i="8"/>
  <c r="N155" i="8"/>
  <c r="T155" i="8"/>
  <c r="O155" i="8"/>
  <c r="S155" i="8"/>
  <c r="R63" i="8"/>
  <c r="M63" i="8"/>
  <c r="R33" i="8"/>
  <c r="M33" i="8"/>
  <c r="O93" i="8"/>
  <c r="T93" i="8"/>
  <c r="N93" i="8"/>
  <c r="S93" i="8"/>
  <c r="M121" i="8"/>
  <c r="R121" i="8"/>
  <c r="M17" i="8"/>
  <c r="R17" i="8"/>
  <c r="O119" i="8"/>
  <c r="N119" i="8"/>
  <c r="S119" i="8"/>
  <c r="T119" i="8"/>
  <c r="M26" i="8"/>
  <c r="R26" i="8"/>
  <c r="R128" i="8"/>
  <c r="M128" i="8"/>
  <c r="R139" i="8"/>
  <c r="H143" i="8"/>
  <c r="M139" i="8"/>
  <c r="R93" i="8"/>
  <c r="M93" i="8"/>
  <c r="R38" i="8"/>
  <c r="M38" i="8"/>
  <c r="R110" i="8"/>
  <c r="M110" i="8"/>
  <c r="H109" i="8"/>
  <c r="R47" i="8"/>
  <c r="M47" i="8"/>
  <c r="M118" i="8"/>
  <c r="R118" i="8"/>
  <c r="O142" i="8"/>
  <c r="T142" i="8"/>
  <c r="S142" i="8"/>
  <c r="N142" i="8"/>
  <c r="T11" i="8"/>
  <c r="S11" i="8"/>
  <c r="N11" i="8"/>
  <c r="O11" i="8"/>
  <c r="T31" i="8"/>
  <c r="S31" i="8"/>
  <c r="O31" i="8"/>
  <c r="I30" i="8"/>
  <c r="N31" i="8"/>
  <c r="M35" i="8"/>
  <c r="R35" i="8"/>
  <c r="N134" i="8"/>
  <c r="S134" i="8"/>
  <c r="O134" i="8"/>
  <c r="T134" i="8"/>
  <c r="M97" i="8"/>
  <c r="H96" i="8"/>
  <c r="R97" i="8"/>
  <c r="T82" i="8"/>
  <c r="N82" i="8"/>
  <c r="S82" i="8"/>
  <c r="O82" i="8"/>
  <c r="O135" i="8"/>
  <c r="N135" i="8"/>
  <c r="T135" i="8"/>
  <c r="S135" i="8"/>
  <c r="S86" i="8"/>
  <c r="T86" i="8"/>
  <c r="N86" i="8"/>
  <c r="O86" i="8"/>
  <c r="M106" i="8"/>
  <c r="M105" i="8" s="1"/>
  <c r="R106" i="8"/>
  <c r="R105" i="8" s="1"/>
  <c r="H105" i="8"/>
  <c r="M74" i="8"/>
  <c r="R74" i="8"/>
  <c r="R21" i="8"/>
  <c r="M21" i="8"/>
  <c r="O156" i="8"/>
  <c r="N156" i="8"/>
  <c r="S156" i="8"/>
  <c r="T156" i="8"/>
  <c r="R16" i="8"/>
  <c r="M16" i="8"/>
  <c r="R142" i="8"/>
  <c r="M142" i="8"/>
  <c r="R156" i="8"/>
  <c r="M156" i="8"/>
  <c r="T21" i="8"/>
  <c r="S21" i="8"/>
  <c r="O21" i="8"/>
  <c r="N21" i="8"/>
  <c r="T71" i="8"/>
  <c r="S71" i="8"/>
  <c r="N71" i="8"/>
  <c r="O71" i="8"/>
  <c r="O41" i="8"/>
  <c r="N41" i="8"/>
  <c r="T41" i="8"/>
  <c r="S41" i="8"/>
  <c r="O45" i="8"/>
  <c r="N45" i="8"/>
  <c r="T45" i="8"/>
  <c r="S45" i="8"/>
  <c r="H123" i="8"/>
  <c r="M117" i="8"/>
  <c r="M123" i="8" s="1"/>
  <c r="R117" i="8"/>
  <c r="I143" i="8"/>
  <c r="O139" i="8"/>
  <c r="N139" i="8"/>
  <c r="S139" i="8"/>
  <c r="S143" i="8" s="1"/>
  <c r="T139" i="8"/>
  <c r="R58" i="8"/>
  <c r="M58" i="8"/>
  <c r="R71" i="8"/>
  <c r="M71" i="8"/>
  <c r="O18" i="8"/>
  <c r="N18" i="8"/>
  <c r="T18" i="8"/>
  <c r="S18" i="8"/>
  <c r="M100" i="8"/>
  <c r="R100" i="8"/>
  <c r="O35" i="8"/>
  <c r="N35" i="8"/>
  <c r="S35" i="8"/>
  <c r="T35" i="8"/>
  <c r="N61" i="8"/>
  <c r="S61" i="8"/>
  <c r="I60" i="8"/>
  <c r="T61" i="8"/>
  <c r="O61" i="8"/>
  <c r="O23" i="8"/>
  <c r="N23" i="8"/>
  <c r="S23" i="8"/>
  <c r="T23" i="8"/>
  <c r="H19" i="8"/>
  <c r="R20" i="8"/>
  <c r="M20" i="8"/>
  <c r="R70" i="8"/>
  <c r="M70" i="8"/>
  <c r="R46" i="8"/>
  <c r="M46" i="8"/>
  <c r="M151" i="8"/>
  <c r="R151" i="8"/>
  <c r="M158" i="8"/>
  <c r="R158" i="8"/>
  <c r="R145" i="6"/>
  <c r="R163" i="6" s="1"/>
  <c r="N160" i="6"/>
  <c r="M136" i="6"/>
  <c r="R126" i="6"/>
  <c r="R136" i="6" s="1"/>
  <c r="O145" i="6"/>
  <c r="T145" i="6"/>
  <c r="S102" i="6"/>
  <c r="S145" i="6" s="1"/>
  <c r="S163" i="6" s="1"/>
  <c r="O114" i="6"/>
  <c r="T114" i="6"/>
  <c r="S126" i="6"/>
  <c r="S136" i="6" s="1"/>
  <c r="N136" i="6"/>
  <c r="N145" i="6" s="1"/>
  <c r="N163" i="6" s="1"/>
  <c r="S160" i="6"/>
  <c r="O136" i="6"/>
  <c r="T136" i="6"/>
  <c r="M102" i="6"/>
  <c r="M145" i="6" s="1"/>
  <c r="M163" i="6" s="1"/>
  <c r="T102" i="6"/>
  <c r="O102" i="6"/>
  <c r="T160" i="6"/>
  <c r="O160" i="6"/>
  <c r="G161" i="12"/>
  <c r="G163" i="5"/>
  <c r="G161" i="5" s="1"/>
  <c r="I13" i="12"/>
  <c r="O13" i="12" s="1"/>
  <c r="I100" i="12"/>
  <c r="T100" i="12" s="1"/>
  <c r="I32" i="12"/>
  <c r="O32" i="12" s="1"/>
  <c r="I11" i="12"/>
  <c r="S11" i="12" s="1"/>
  <c r="I70" i="12"/>
  <c r="O70" i="12" s="1"/>
  <c r="I51" i="12"/>
  <c r="I59" i="12"/>
  <c r="O59" i="12" s="1"/>
  <c r="I76" i="12"/>
  <c r="N76" i="12" s="1"/>
  <c r="I127" i="12"/>
  <c r="S127" i="12" s="1"/>
  <c r="I53" i="12"/>
  <c r="N53" i="12" s="1"/>
  <c r="H122" i="12"/>
  <c r="M122" i="12" s="1"/>
  <c r="H111" i="12"/>
  <c r="R111" i="12" s="1"/>
  <c r="H26" i="12"/>
  <c r="I87" i="12"/>
  <c r="S87" i="12" s="1"/>
  <c r="I56" i="12"/>
  <c r="S56" i="12" s="1"/>
  <c r="H64" i="12"/>
  <c r="I85" i="12"/>
  <c r="T85" i="12" s="1"/>
  <c r="I156" i="12"/>
  <c r="N156" i="12" s="1"/>
  <c r="H32" i="12"/>
  <c r="H100" i="12"/>
  <c r="R100" i="12" s="1"/>
  <c r="H107" i="12"/>
  <c r="R107" i="12" s="1"/>
  <c r="H77" i="12"/>
  <c r="I95" i="12"/>
  <c r="N95" i="12" s="1"/>
  <c r="I15" i="12"/>
  <c r="H73" i="12"/>
  <c r="I61" i="12"/>
  <c r="T61" i="12" s="1"/>
  <c r="I47" i="12"/>
  <c r="S47" i="12" s="1"/>
  <c r="H25" i="12"/>
  <c r="R25" i="12" s="1"/>
  <c r="H47" i="12"/>
  <c r="M47" i="12" s="1"/>
  <c r="I52" i="12"/>
  <c r="N52" i="12" s="1"/>
  <c r="H69" i="12"/>
  <c r="I81" i="12"/>
  <c r="S81" i="12" s="1"/>
  <c r="H101" i="12"/>
  <c r="H99" i="12"/>
  <c r="R99" i="12" s="1"/>
  <c r="I110" i="12"/>
  <c r="N110" i="12" s="1"/>
  <c r="I33" i="12"/>
  <c r="N33" i="12" s="1"/>
  <c r="I120" i="12"/>
  <c r="S120" i="12" s="1"/>
  <c r="I134" i="12"/>
  <c r="O134" i="12" s="1"/>
  <c r="I130" i="12"/>
  <c r="N130" i="12" s="1"/>
  <c r="I44" i="12"/>
  <c r="N44" i="12" s="1"/>
  <c r="I38" i="12"/>
  <c r="S38" i="12" s="1"/>
  <c r="I122" i="12"/>
  <c r="N122" i="12" s="1"/>
  <c r="I111" i="12"/>
  <c r="S111" i="12" s="1"/>
  <c r="H120" i="12"/>
  <c r="M120" i="12" s="1"/>
  <c r="I139" i="12"/>
  <c r="N139" i="12" s="1"/>
  <c r="I113" i="12"/>
  <c r="T113" i="12" s="1"/>
  <c r="H17" i="12"/>
  <c r="M17" i="12" s="1"/>
  <c r="I117" i="12"/>
  <c r="H106" i="12"/>
  <c r="I133" i="12"/>
  <c r="T133" i="12" s="1"/>
  <c r="I41" i="12"/>
  <c r="S41" i="12" s="1"/>
  <c r="H38" i="12"/>
  <c r="R38" i="12" s="1"/>
  <c r="H91" i="12"/>
  <c r="H34" i="12"/>
  <c r="H79" i="12"/>
  <c r="I141" i="12"/>
  <c r="S141" i="12" s="1"/>
  <c r="H140" i="12"/>
  <c r="H134" i="12"/>
  <c r="R134" i="12" s="1"/>
  <c r="H50" i="12"/>
  <c r="M50" i="12" s="1"/>
  <c r="H46" i="12"/>
  <c r="R46" i="12" s="1"/>
  <c r="I112" i="12"/>
  <c r="N112" i="12" s="1"/>
  <c r="I49" i="12"/>
  <c r="S49" i="12" s="1"/>
  <c r="H31" i="12"/>
  <c r="H49" i="12"/>
  <c r="R49" i="12" s="1"/>
  <c r="I108" i="12"/>
  <c r="I105" i="12" s="1"/>
  <c r="H95" i="12"/>
  <c r="M95" i="12" s="1"/>
  <c r="H87" i="12"/>
  <c r="H121" i="12"/>
  <c r="M121" i="12" s="1"/>
  <c r="H110" i="12"/>
  <c r="H118" i="12"/>
  <c r="M118" i="12" s="1"/>
  <c r="I45" i="12"/>
  <c r="O45" i="12" s="1"/>
  <c r="I58" i="12"/>
  <c r="N58" i="12" s="1"/>
  <c r="I92" i="12"/>
  <c r="N92" i="12" s="1"/>
  <c r="I128" i="12"/>
  <c r="I151" i="12"/>
  <c r="T151" i="12" s="1"/>
  <c r="I94" i="12"/>
  <c r="O94" i="12" s="1"/>
  <c r="I140" i="12"/>
  <c r="T140" i="12" s="1"/>
  <c r="I74" i="12"/>
  <c r="H68" i="12"/>
  <c r="I16" i="12"/>
  <c r="O16" i="12" s="1"/>
  <c r="I83" i="12"/>
  <c r="N83" i="12" s="1"/>
  <c r="H33" i="12"/>
  <c r="M33" i="12" s="1"/>
  <c r="H108" i="12"/>
  <c r="R108" i="12" s="1"/>
  <c r="I158" i="12"/>
  <c r="I93" i="12"/>
  <c r="T93" i="12" s="1"/>
  <c r="I31" i="12"/>
  <c r="S31" i="12" s="1"/>
  <c r="I57" i="12"/>
  <c r="T57" i="12" s="1"/>
  <c r="I152" i="12"/>
  <c r="S152" i="12" s="1"/>
  <c r="I63" i="12"/>
  <c r="I25" i="12"/>
  <c r="S25" i="12" s="1"/>
  <c r="H85" i="12"/>
  <c r="H98" i="12"/>
  <c r="R98" i="12" s="1"/>
  <c r="H74" i="12"/>
  <c r="H59" i="12"/>
  <c r="R59" i="12" s="1"/>
  <c r="I82" i="12"/>
  <c r="H67" i="12"/>
  <c r="R67" i="12" s="1"/>
  <c r="H16" i="12"/>
  <c r="H35" i="12"/>
  <c r="R35" i="12" s="1"/>
  <c r="H53" i="12"/>
  <c r="I89" i="12"/>
  <c r="N89" i="12" s="1"/>
  <c r="H15" i="12"/>
  <c r="H131" i="12"/>
  <c r="M131" i="12" s="1"/>
  <c r="H93" i="12"/>
  <c r="H141" i="12"/>
  <c r="I118" i="12"/>
  <c r="T118" i="12" s="1"/>
  <c r="I35" i="12"/>
  <c r="O35" i="12" s="1"/>
  <c r="I154" i="12"/>
  <c r="N154" i="12" s="1"/>
  <c r="H14" i="12"/>
  <c r="M14" i="12" s="1"/>
  <c r="H128" i="12"/>
  <c r="H155" i="12"/>
  <c r="H65" i="12"/>
  <c r="I71" i="12"/>
  <c r="N71" i="12" s="1"/>
  <c r="I121" i="12"/>
  <c r="S121" i="12" s="1"/>
  <c r="I75" i="12"/>
  <c r="I34" i="12"/>
  <c r="S34" i="12" s="1"/>
  <c r="H41" i="12"/>
  <c r="M41" i="12" s="1"/>
  <c r="H88" i="12"/>
  <c r="I46" i="12"/>
  <c r="T46" i="12" s="1"/>
  <c r="H61" i="12"/>
  <c r="H139" i="12"/>
  <c r="M139" i="12" s="1"/>
  <c r="H119" i="12"/>
  <c r="H82" i="12"/>
  <c r="R82" i="12" s="1"/>
  <c r="H26" i="7"/>
  <c r="R26" i="7" s="1"/>
  <c r="H70" i="7"/>
  <c r="M70" i="7" s="1"/>
  <c r="H20" i="7"/>
  <c r="R20" i="7" s="1"/>
  <c r="O142" i="12"/>
  <c r="N142" i="12"/>
  <c r="T142" i="12"/>
  <c r="S142" i="12"/>
  <c r="N18" i="12"/>
  <c r="T18" i="12"/>
  <c r="S18" i="12"/>
  <c r="O18" i="12"/>
  <c r="N65" i="12"/>
  <c r="S65" i="12"/>
  <c r="O65" i="12"/>
  <c r="T65" i="12"/>
  <c r="O111" i="12"/>
  <c r="M157" i="12"/>
  <c r="R157" i="12"/>
  <c r="M51" i="12"/>
  <c r="R51" i="12"/>
  <c r="M45" i="12"/>
  <c r="R45" i="12"/>
  <c r="M79" i="12"/>
  <c r="R79" i="12"/>
  <c r="R149" i="12"/>
  <c r="M149" i="12"/>
  <c r="H148" i="12"/>
  <c r="R80" i="12"/>
  <c r="M80" i="12"/>
  <c r="M142" i="12"/>
  <c r="R142" i="12"/>
  <c r="R70" i="12"/>
  <c r="M70" i="12"/>
  <c r="R31" i="12"/>
  <c r="M31" i="12"/>
  <c r="R75" i="12"/>
  <c r="M75" i="12"/>
  <c r="M62" i="12"/>
  <c r="R62" i="12"/>
  <c r="T99" i="12"/>
  <c r="S99" i="12"/>
  <c r="N99" i="12"/>
  <c r="O99" i="12"/>
  <c r="O17" i="12"/>
  <c r="N17" i="12"/>
  <c r="T17" i="12"/>
  <c r="S17" i="12"/>
  <c r="N55" i="12"/>
  <c r="O55" i="12"/>
  <c r="T55" i="12"/>
  <c r="S55" i="12"/>
  <c r="R63" i="12"/>
  <c r="M63" i="12"/>
  <c r="R122" i="12"/>
  <c r="M112" i="12"/>
  <c r="R112" i="12"/>
  <c r="O26" i="12"/>
  <c r="N26" i="12"/>
  <c r="T26" i="12"/>
  <c r="S26" i="12"/>
  <c r="M32" i="12"/>
  <c r="R32" i="12"/>
  <c r="R128" i="12"/>
  <c r="M128" i="12"/>
  <c r="R88" i="12"/>
  <c r="M88" i="12"/>
  <c r="R69" i="12"/>
  <c r="M69" i="12"/>
  <c r="R119" i="12"/>
  <c r="M119" i="12"/>
  <c r="O106" i="12"/>
  <c r="N106" i="12"/>
  <c r="N105" i="12" s="1"/>
  <c r="T106" i="12"/>
  <c r="S106" i="12"/>
  <c r="T98" i="12"/>
  <c r="S98" i="12"/>
  <c r="O98" i="12"/>
  <c r="N98" i="12"/>
  <c r="M39" i="12"/>
  <c r="R39" i="12"/>
  <c r="R94" i="12"/>
  <c r="M94" i="12"/>
  <c r="R133" i="12"/>
  <c r="M133" i="12"/>
  <c r="H132" i="12"/>
  <c r="M132" i="12" s="1"/>
  <c r="R132" i="12" s="1"/>
  <c r="N77" i="12"/>
  <c r="S77" i="12"/>
  <c r="O77" i="12"/>
  <c r="T77" i="12"/>
  <c r="N97" i="12"/>
  <c r="T97" i="12"/>
  <c r="S97" i="12"/>
  <c r="O97" i="12"/>
  <c r="N20" i="12"/>
  <c r="T20" i="12"/>
  <c r="S20" i="12"/>
  <c r="O20" i="12"/>
  <c r="N67" i="12"/>
  <c r="T67" i="12"/>
  <c r="S67" i="12"/>
  <c r="O67" i="12"/>
  <c r="M97" i="12"/>
  <c r="H96" i="12"/>
  <c r="R97" i="12"/>
  <c r="M44" i="12"/>
  <c r="R44" i="12"/>
  <c r="R86" i="12"/>
  <c r="M86" i="12"/>
  <c r="R113" i="12"/>
  <c r="M113" i="12"/>
  <c r="R23" i="12"/>
  <c r="M23" i="12"/>
  <c r="T21" i="12"/>
  <c r="S21" i="12"/>
  <c r="O21" i="12"/>
  <c r="N21" i="12"/>
  <c r="S119" i="12"/>
  <c r="O119" i="12"/>
  <c r="N119" i="12"/>
  <c r="T119" i="12"/>
  <c r="N101" i="12"/>
  <c r="T101" i="12"/>
  <c r="S101" i="12"/>
  <c r="O101" i="12"/>
  <c r="M71" i="12"/>
  <c r="R71" i="12"/>
  <c r="R37" i="12"/>
  <c r="M37" i="12"/>
  <c r="R156" i="12"/>
  <c r="M156" i="12"/>
  <c r="M135" i="12"/>
  <c r="R135" i="12"/>
  <c r="M127" i="12"/>
  <c r="H126" i="12"/>
  <c r="R127" i="12"/>
  <c r="R118" i="12"/>
  <c r="T81" i="12"/>
  <c r="S135" i="12"/>
  <c r="T135" i="12"/>
  <c r="O135" i="12"/>
  <c r="N135" i="12"/>
  <c r="R87" i="12"/>
  <c r="M87" i="12"/>
  <c r="S86" i="12"/>
  <c r="O86" i="12"/>
  <c r="N86" i="12"/>
  <c r="T86" i="12"/>
  <c r="T80" i="12"/>
  <c r="S80" i="12"/>
  <c r="O80" i="12"/>
  <c r="N80" i="12"/>
  <c r="R117" i="12"/>
  <c r="M117" i="12"/>
  <c r="R52" i="12"/>
  <c r="M52" i="12"/>
  <c r="R130" i="12"/>
  <c r="M130" i="12"/>
  <c r="M77" i="12"/>
  <c r="R77" i="12"/>
  <c r="R74" i="12"/>
  <c r="M74" i="12"/>
  <c r="R16" i="12"/>
  <c r="M16" i="12"/>
  <c r="R41" i="12"/>
  <c r="O50" i="12"/>
  <c r="N50" i="12"/>
  <c r="T50" i="12"/>
  <c r="S50" i="12"/>
  <c r="O76" i="12"/>
  <c r="N73" i="12"/>
  <c r="O73" i="12"/>
  <c r="T73" i="12"/>
  <c r="S73" i="12"/>
  <c r="O23" i="12"/>
  <c r="N23" i="12"/>
  <c r="T23" i="12"/>
  <c r="S23" i="12"/>
  <c r="N39" i="12"/>
  <c r="T39" i="12"/>
  <c r="S39" i="12"/>
  <c r="O39" i="12"/>
  <c r="M151" i="12"/>
  <c r="R151" i="12"/>
  <c r="T62" i="12"/>
  <c r="N62" i="12"/>
  <c r="O62" i="12"/>
  <c r="S62" i="12"/>
  <c r="R40" i="12"/>
  <c r="M40" i="12"/>
  <c r="R106" i="12"/>
  <c r="M106" i="12"/>
  <c r="M105" i="12" s="1"/>
  <c r="R58" i="12"/>
  <c r="M58" i="12"/>
  <c r="S131" i="12"/>
  <c r="T131" i="12"/>
  <c r="O131" i="12"/>
  <c r="N131" i="12"/>
  <c r="M91" i="12"/>
  <c r="M20" i="12"/>
  <c r="H19" i="12"/>
  <c r="R20" i="12"/>
  <c r="R11" i="12"/>
  <c r="M11" i="12"/>
  <c r="R140" i="12"/>
  <c r="M140" i="12"/>
  <c r="S37" i="12"/>
  <c r="O37" i="12"/>
  <c r="N37" i="12"/>
  <c r="T37" i="12"/>
  <c r="M89" i="12"/>
  <c r="R89" i="12"/>
  <c r="M22" i="12"/>
  <c r="R22" i="12"/>
  <c r="R43" i="12"/>
  <c r="M43" i="12"/>
  <c r="R21" i="12"/>
  <c r="M21" i="12"/>
  <c r="R150" i="12"/>
  <c r="M150" i="12"/>
  <c r="M110" i="12"/>
  <c r="R110" i="12"/>
  <c r="R152" i="12"/>
  <c r="M152" i="12"/>
  <c r="R55" i="12"/>
  <c r="M55" i="12"/>
  <c r="H54" i="12"/>
  <c r="O88" i="12"/>
  <c r="T88" i="12"/>
  <c r="S88" i="12"/>
  <c r="N88" i="12"/>
  <c r="R155" i="12"/>
  <c r="M155" i="12"/>
  <c r="M93" i="12"/>
  <c r="R93" i="12"/>
  <c r="T157" i="12"/>
  <c r="O157" i="12"/>
  <c r="N157" i="12"/>
  <c r="S157" i="12"/>
  <c r="N13" i="12"/>
  <c r="T68" i="12"/>
  <c r="S68" i="12"/>
  <c r="O68" i="12"/>
  <c r="N68" i="12"/>
  <c r="N149" i="12"/>
  <c r="T149" i="12"/>
  <c r="S149" i="12"/>
  <c r="O149" i="12"/>
  <c r="R57" i="12"/>
  <c r="M57" i="12"/>
  <c r="M26" i="12"/>
  <c r="R26" i="12"/>
  <c r="R13" i="12"/>
  <c r="M13" i="12"/>
  <c r="M98" i="12"/>
  <c r="M65" i="12"/>
  <c r="R65" i="12"/>
  <c r="M73" i="12"/>
  <c r="H72" i="12"/>
  <c r="R73" i="12"/>
  <c r="M101" i="12"/>
  <c r="R101" i="12"/>
  <c r="R141" i="12"/>
  <c r="M141" i="12"/>
  <c r="R154" i="12"/>
  <c r="M154" i="12"/>
  <c r="H153" i="12"/>
  <c r="R153" i="12" s="1"/>
  <c r="M68" i="12"/>
  <c r="R68" i="12"/>
  <c r="R64" i="12"/>
  <c r="M64" i="12"/>
  <c r="M85" i="12"/>
  <c r="H84" i="12"/>
  <c r="R85" i="12"/>
  <c r="R53" i="12"/>
  <c r="M53" i="12"/>
  <c r="N79" i="12"/>
  <c r="T79" i="12"/>
  <c r="S79" i="12"/>
  <c r="O79" i="12"/>
  <c r="N64" i="12"/>
  <c r="O64" i="12"/>
  <c r="S64" i="12"/>
  <c r="T64" i="12"/>
  <c r="N155" i="12"/>
  <c r="T155" i="12"/>
  <c r="S155" i="12"/>
  <c r="O155" i="12"/>
  <c r="N14" i="12"/>
  <c r="T14" i="12"/>
  <c r="S14" i="12"/>
  <c r="O14" i="12"/>
  <c r="R120" i="12"/>
  <c r="S43" i="12"/>
  <c r="T43" i="12"/>
  <c r="O43" i="12"/>
  <c r="N43" i="12"/>
  <c r="S150" i="12"/>
  <c r="O150" i="12"/>
  <c r="T150" i="12"/>
  <c r="N150" i="12"/>
  <c r="R56" i="12"/>
  <c r="M56" i="12"/>
  <c r="R76" i="12"/>
  <c r="M76" i="12"/>
  <c r="S107" i="12"/>
  <c r="T107" i="12"/>
  <c r="R92" i="12"/>
  <c r="M92" i="12"/>
  <c r="M83" i="12"/>
  <c r="R83" i="12"/>
  <c r="M18" i="12"/>
  <c r="R18" i="12"/>
  <c r="T22" i="12"/>
  <c r="S22" i="12"/>
  <c r="O22" i="12"/>
  <c r="N22" i="12"/>
  <c r="T40" i="12"/>
  <c r="S40" i="12"/>
  <c r="O40" i="12"/>
  <c r="N40" i="12"/>
  <c r="N91" i="12"/>
  <c r="T91" i="12"/>
  <c r="S91" i="12"/>
  <c r="O91" i="12"/>
  <c r="T69" i="12"/>
  <c r="S69" i="12"/>
  <c r="O69" i="12"/>
  <c r="N69" i="12"/>
  <c r="M81" i="12"/>
  <c r="R81" i="12"/>
  <c r="R158" i="12"/>
  <c r="M158" i="12"/>
  <c r="T52" i="10"/>
  <c r="S52" i="10"/>
  <c r="O52" i="10"/>
  <c r="N52" i="10"/>
  <c r="R76" i="10"/>
  <c r="M76" i="10"/>
  <c r="N39" i="10"/>
  <c r="S39" i="10"/>
  <c r="O39" i="10"/>
  <c r="T39" i="10"/>
  <c r="R52" i="10"/>
  <c r="M52" i="10"/>
  <c r="R21" i="10"/>
  <c r="M21" i="10"/>
  <c r="N140" i="10"/>
  <c r="T140" i="10"/>
  <c r="O140" i="10"/>
  <c r="S140" i="10"/>
  <c r="T82" i="10"/>
  <c r="S82" i="10"/>
  <c r="O82" i="10"/>
  <c r="N82" i="10"/>
  <c r="I123" i="10"/>
  <c r="O117" i="10"/>
  <c r="N117" i="10"/>
  <c r="T117" i="10"/>
  <c r="S117" i="10"/>
  <c r="N45" i="10"/>
  <c r="S45" i="10"/>
  <c r="O45" i="10"/>
  <c r="T45" i="10"/>
  <c r="N26" i="10"/>
  <c r="T26" i="10"/>
  <c r="S26" i="10"/>
  <c r="O26" i="10"/>
  <c r="T100" i="10"/>
  <c r="S100" i="10"/>
  <c r="O100" i="10"/>
  <c r="N100" i="10"/>
  <c r="O56" i="10"/>
  <c r="N56" i="10"/>
  <c r="T56" i="10"/>
  <c r="S56" i="10"/>
  <c r="S79" i="10"/>
  <c r="N79" i="10"/>
  <c r="T79" i="10"/>
  <c r="I78" i="10"/>
  <c r="O79" i="10"/>
  <c r="M149" i="10"/>
  <c r="H148" i="10"/>
  <c r="R149" i="10"/>
  <c r="R88" i="10"/>
  <c r="M88" i="10"/>
  <c r="T67" i="10"/>
  <c r="S67" i="10"/>
  <c r="O67" i="10"/>
  <c r="N67" i="10"/>
  <c r="I66" i="10"/>
  <c r="S16" i="10"/>
  <c r="O16" i="10"/>
  <c r="N16" i="10"/>
  <c r="T16" i="10"/>
  <c r="R40" i="10"/>
  <c r="M40" i="10"/>
  <c r="T15" i="10"/>
  <c r="S15" i="10"/>
  <c r="O15" i="10"/>
  <c r="N15" i="10"/>
  <c r="T111" i="10"/>
  <c r="S111" i="10"/>
  <c r="O111" i="10"/>
  <c r="N111" i="10"/>
  <c r="M14" i="10"/>
  <c r="R14" i="10"/>
  <c r="R67" i="10"/>
  <c r="M67" i="10"/>
  <c r="H66" i="10"/>
  <c r="R53" i="10"/>
  <c r="M53" i="10"/>
  <c r="O18" i="10"/>
  <c r="T18" i="10"/>
  <c r="S18" i="10"/>
  <c r="N18" i="10"/>
  <c r="T37" i="10"/>
  <c r="S37" i="10"/>
  <c r="I36" i="10"/>
  <c r="N37" i="10"/>
  <c r="O37" i="10"/>
  <c r="R121" i="10"/>
  <c r="M121" i="10"/>
  <c r="M69" i="10"/>
  <c r="R69" i="10"/>
  <c r="R135" i="10"/>
  <c r="M135" i="10"/>
  <c r="M110" i="10"/>
  <c r="H109" i="10"/>
  <c r="R110" i="10"/>
  <c r="R131" i="10"/>
  <c r="M131" i="10"/>
  <c r="N32" i="10"/>
  <c r="T32" i="10"/>
  <c r="S32" i="10"/>
  <c r="O32" i="10"/>
  <c r="S91" i="10"/>
  <c r="O91" i="10"/>
  <c r="N91" i="10"/>
  <c r="I90" i="10"/>
  <c r="T91" i="10"/>
  <c r="R119" i="10"/>
  <c r="M119" i="10"/>
  <c r="T40" i="10"/>
  <c r="O40" i="10"/>
  <c r="S40" i="10"/>
  <c r="N40" i="10"/>
  <c r="O11" i="10"/>
  <c r="N11" i="10"/>
  <c r="S11" i="10"/>
  <c r="T11" i="10"/>
  <c r="O17" i="10"/>
  <c r="N17" i="10"/>
  <c r="T17" i="10"/>
  <c r="S17" i="10"/>
  <c r="O154" i="10"/>
  <c r="N154" i="10"/>
  <c r="I153" i="10"/>
  <c r="S154" i="10"/>
  <c r="T154" i="10"/>
  <c r="S112" i="10"/>
  <c r="O112" i="10"/>
  <c r="N112" i="10"/>
  <c r="T112" i="10"/>
  <c r="M23" i="10"/>
  <c r="R23" i="10"/>
  <c r="T94" i="10"/>
  <c r="S94" i="10"/>
  <c r="O94" i="10"/>
  <c r="N94" i="10"/>
  <c r="R70" i="10"/>
  <c r="M70" i="10"/>
  <c r="T34" i="10"/>
  <c r="S34" i="10"/>
  <c r="O34" i="10"/>
  <c r="N34" i="10"/>
  <c r="N51" i="10"/>
  <c r="T51" i="10"/>
  <c r="S51" i="10"/>
  <c r="O51" i="10"/>
  <c r="T157" i="10"/>
  <c r="S157" i="10"/>
  <c r="O157" i="10"/>
  <c r="N157" i="10"/>
  <c r="T65" i="10"/>
  <c r="S65" i="10"/>
  <c r="O65" i="10"/>
  <c r="N65" i="10"/>
  <c r="O80" i="10"/>
  <c r="N80" i="10"/>
  <c r="T80" i="10"/>
  <c r="S80" i="10"/>
  <c r="R74" i="10"/>
  <c r="M74" i="10"/>
  <c r="R64" i="10"/>
  <c r="M64" i="10"/>
  <c r="R80" i="10"/>
  <c r="M80" i="10"/>
  <c r="M13" i="10"/>
  <c r="H12" i="10"/>
  <c r="R13" i="10"/>
  <c r="R71" i="10"/>
  <c r="M71" i="10"/>
  <c r="S83" i="10"/>
  <c r="O83" i="10"/>
  <c r="N83" i="10"/>
  <c r="T83" i="10"/>
  <c r="T20" i="10"/>
  <c r="S20" i="10"/>
  <c r="O20" i="10"/>
  <c r="N20" i="10"/>
  <c r="I19" i="10"/>
  <c r="R41" i="10"/>
  <c r="M41" i="10"/>
  <c r="R91" i="10"/>
  <c r="M91" i="10"/>
  <c r="H90" i="10"/>
  <c r="M75" i="10"/>
  <c r="R75" i="10"/>
  <c r="T142" i="10"/>
  <c r="S142" i="10"/>
  <c r="O142" i="10"/>
  <c r="N142" i="10"/>
  <c r="M118" i="10"/>
  <c r="R118" i="10"/>
  <c r="R133" i="10"/>
  <c r="M133" i="10"/>
  <c r="H132" i="10"/>
  <c r="M132" i="10" s="1"/>
  <c r="R132" i="10" s="1"/>
  <c r="T33" i="10"/>
  <c r="S33" i="10"/>
  <c r="O33" i="10"/>
  <c r="N33" i="10"/>
  <c r="T141" i="10"/>
  <c r="S141" i="10"/>
  <c r="O141" i="10"/>
  <c r="N141" i="10"/>
  <c r="T118" i="10"/>
  <c r="S118" i="10"/>
  <c r="N118" i="10"/>
  <c r="O118" i="10"/>
  <c r="M63" i="10"/>
  <c r="R63" i="10"/>
  <c r="N130" i="10"/>
  <c r="I129" i="10"/>
  <c r="T130" i="10"/>
  <c r="O130" i="10"/>
  <c r="S130" i="10"/>
  <c r="O86" i="10"/>
  <c r="N86" i="10"/>
  <c r="T86" i="10"/>
  <c r="S86" i="10"/>
  <c r="M130" i="10"/>
  <c r="H129" i="10"/>
  <c r="M129" i="10" s="1"/>
  <c r="R129" i="10" s="1"/>
  <c r="R130" i="10"/>
  <c r="R100" i="10"/>
  <c r="M100" i="10"/>
  <c r="R34" i="10"/>
  <c r="M34" i="10"/>
  <c r="R151" i="10"/>
  <c r="M151" i="10"/>
  <c r="T77" i="10"/>
  <c r="S77" i="10"/>
  <c r="O77" i="10"/>
  <c r="N77" i="10"/>
  <c r="M18" i="10"/>
  <c r="R18" i="10"/>
  <c r="R38" i="10"/>
  <c r="M38" i="10"/>
  <c r="T41" i="10"/>
  <c r="S41" i="10"/>
  <c r="N41" i="10"/>
  <c r="O41" i="10"/>
  <c r="N63" i="10"/>
  <c r="T63" i="10"/>
  <c r="S63" i="10"/>
  <c r="O63" i="10"/>
  <c r="R73" i="10"/>
  <c r="M73" i="10"/>
  <c r="H72" i="10"/>
  <c r="T108" i="10"/>
  <c r="S108" i="10"/>
  <c r="R33" i="10"/>
  <c r="M33" i="10"/>
  <c r="R47" i="10"/>
  <c r="M47" i="10"/>
  <c r="R101" i="10"/>
  <c r="M101" i="10"/>
  <c r="R152" i="10"/>
  <c r="M152" i="10"/>
  <c r="R83" i="10"/>
  <c r="M83" i="10"/>
  <c r="T81" i="10"/>
  <c r="S81" i="10"/>
  <c r="N81" i="10"/>
  <c r="O81" i="10"/>
  <c r="O14" i="10"/>
  <c r="T14" i="10"/>
  <c r="S14" i="10"/>
  <c r="N14" i="10"/>
  <c r="O62" i="10"/>
  <c r="N62" i="10"/>
  <c r="T62" i="10"/>
  <c r="S62" i="10"/>
  <c r="M98" i="10"/>
  <c r="R98" i="10"/>
  <c r="O139" i="10"/>
  <c r="N139" i="10"/>
  <c r="I143" i="10"/>
  <c r="S139" i="10"/>
  <c r="T139" i="10"/>
  <c r="R141" i="10"/>
  <c r="M141" i="10"/>
  <c r="O113" i="10"/>
  <c r="N113" i="10"/>
  <c r="T113" i="10"/>
  <c r="S113" i="10"/>
  <c r="O13" i="10"/>
  <c r="N13" i="10"/>
  <c r="I12" i="10"/>
  <c r="T13" i="10"/>
  <c r="S13" i="10"/>
  <c r="O98" i="10"/>
  <c r="N98" i="10"/>
  <c r="S98" i="10"/>
  <c r="T98" i="10"/>
  <c r="O74" i="10"/>
  <c r="N74" i="10"/>
  <c r="T74" i="10"/>
  <c r="S74" i="10"/>
  <c r="O158" i="10"/>
  <c r="N158" i="10"/>
  <c r="S158" i="10"/>
  <c r="T158" i="10"/>
  <c r="M11" i="10"/>
  <c r="R11" i="10"/>
  <c r="R58" i="10"/>
  <c r="M58" i="10"/>
  <c r="T88" i="10"/>
  <c r="S88" i="10"/>
  <c r="O88" i="10"/>
  <c r="N88" i="10"/>
  <c r="T49" i="10"/>
  <c r="S49" i="10"/>
  <c r="O49" i="10"/>
  <c r="N49" i="10"/>
  <c r="I48" i="10"/>
  <c r="M140" i="10"/>
  <c r="R140" i="10"/>
  <c r="T107" i="10"/>
  <c r="S107" i="10"/>
  <c r="R142" i="10"/>
  <c r="M142" i="10"/>
  <c r="S101" i="10"/>
  <c r="O101" i="10"/>
  <c r="N101" i="10"/>
  <c r="T101" i="10"/>
  <c r="R134" i="10"/>
  <c r="M134" i="10"/>
  <c r="R62" i="10"/>
  <c r="M62" i="10"/>
  <c r="R68" i="10"/>
  <c r="M68" i="10"/>
  <c r="N69" i="10"/>
  <c r="T69" i="10"/>
  <c r="S69" i="10"/>
  <c r="O69" i="10"/>
  <c r="R22" i="10"/>
  <c r="M22" i="10"/>
  <c r="R35" i="10"/>
  <c r="M35" i="10"/>
  <c r="R59" i="10"/>
  <c r="M59" i="10"/>
  <c r="M37" i="10"/>
  <c r="R37" i="10"/>
  <c r="H36" i="10"/>
  <c r="T55" i="10"/>
  <c r="S55" i="10"/>
  <c r="O55" i="10"/>
  <c r="N55" i="10"/>
  <c r="I54" i="10"/>
  <c r="R97" i="10"/>
  <c r="M97" i="10"/>
  <c r="H96" i="10"/>
  <c r="R154" i="10"/>
  <c r="M154" i="10"/>
  <c r="H153" i="10"/>
  <c r="R153" i="10" s="1"/>
  <c r="T87" i="10"/>
  <c r="S87" i="10"/>
  <c r="N87" i="10"/>
  <c r="O87" i="10"/>
  <c r="R150" i="10"/>
  <c r="M150" i="10"/>
  <c r="O68" i="10"/>
  <c r="N68" i="10"/>
  <c r="T68" i="10"/>
  <c r="S68" i="10"/>
  <c r="S95" i="10"/>
  <c r="O95" i="10"/>
  <c r="N95" i="10"/>
  <c r="T95" i="10"/>
  <c r="M17" i="10"/>
  <c r="R17" i="10"/>
  <c r="M99" i="10"/>
  <c r="R99" i="10"/>
  <c r="S97" i="10"/>
  <c r="O97" i="10"/>
  <c r="N97" i="10"/>
  <c r="I96" i="10"/>
  <c r="T97" i="10"/>
  <c r="T70" i="10"/>
  <c r="S70" i="10"/>
  <c r="O70" i="10"/>
  <c r="N70" i="10"/>
  <c r="T46" i="10"/>
  <c r="S46" i="10"/>
  <c r="O46" i="10"/>
  <c r="N46" i="10"/>
  <c r="O50" i="10"/>
  <c r="N50" i="10"/>
  <c r="T50" i="10"/>
  <c r="S50" i="10"/>
  <c r="O92" i="10"/>
  <c r="N92" i="10"/>
  <c r="T92" i="10"/>
  <c r="S92" i="10"/>
  <c r="M92" i="10"/>
  <c r="R92" i="10"/>
  <c r="T76" i="10"/>
  <c r="S76" i="10"/>
  <c r="O76" i="10"/>
  <c r="N76" i="10"/>
  <c r="T120" i="10"/>
  <c r="S120" i="10"/>
  <c r="O120" i="10"/>
  <c r="N120" i="10"/>
  <c r="R82" i="10"/>
  <c r="M82" i="10"/>
  <c r="T53" i="10"/>
  <c r="S53" i="10"/>
  <c r="O53" i="10"/>
  <c r="N53" i="10"/>
  <c r="O127" i="10"/>
  <c r="N127" i="10"/>
  <c r="I126" i="10"/>
  <c r="S127" i="10"/>
  <c r="T127" i="10"/>
  <c r="T71" i="10"/>
  <c r="S71" i="10"/>
  <c r="O71" i="10"/>
  <c r="N71" i="10"/>
  <c r="T133" i="10"/>
  <c r="S133" i="10"/>
  <c r="N133" i="10"/>
  <c r="I132" i="10"/>
  <c r="O133" i="10"/>
  <c r="T59" i="10"/>
  <c r="S59" i="10"/>
  <c r="O59" i="10"/>
  <c r="N59" i="10"/>
  <c r="M128" i="10"/>
  <c r="R128" i="10"/>
  <c r="R56" i="10"/>
  <c r="M56" i="10"/>
  <c r="T73" i="10"/>
  <c r="S73" i="10"/>
  <c r="O73" i="10"/>
  <c r="N73" i="10"/>
  <c r="I72" i="10"/>
  <c r="T134" i="10"/>
  <c r="S134" i="10"/>
  <c r="O134" i="10"/>
  <c r="N134" i="10"/>
  <c r="R61" i="10"/>
  <c r="M61" i="10"/>
  <c r="H60" i="10"/>
  <c r="M26" i="10"/>
  <c r="R26" i="10"/>
  <c r="R43" i="10"/>
  <c r="M43" i="10"/>
  <c r="H42" i="10"/>
  <c r="T43" i="10"/>
  <c r="S43" i="10"/>
  <c r="O43" i="10"/>
  <c r="N43" i="10"/>
  <c r="I42" i="10"/>
  <c r="R85" i="10"/>
  <c r="M85" i="10"/>
  <c r="H84" i="10"/>
  <c r="M45" i="10"/>
  <c r="R45" i="10"/>
  <c r="R127" i="10"/>
  <c r="M127" i="10"/>
  <c r="H126" i="10"/>
  <c r="M81" i="10"/>
  <c r="R81" i="10"/>
  <c r="T93" i="10"/>
  <c r="S93" i="10"/>
  <c r="N93" i="10"/>
  <c r="O93" i="10"/>
  <c r="R156" i="10"/>
  <c r="M156" i="10"/>
  <c r="S22" i="10"/>
  <c r="O22" i="10"/>
  <c r="N22" i="10"/>
  <c r="T22" i="10"/>
  <c r="H123" i="10"/>
  <c r="M117" i="10"/>
  <c r="R117" i="10"/>
  <c r="T106" i="10"/>
  <c r="S106" i="10"/>
  <c r="O106" i="10"/>
  <c r="N106" i="10"/>
  <c r="N105" i="10" s="1"/>
  <c r="I105" i="10"/>
  <c r="R49" i="10"/>
  <c r="M49" i="10"/>
  <c r="H48" i="10"/>
  <c r="R112" i="10"/>
  <c r="M112" i="10"/>
  <c r="N75" i="10"/>
  <c r="T75" i="10"/>
  <c r="S75" i="10"/>
  <c r="O75" i="10"/>
  <c r="N149" i="10"/>
  <c r="I148" i="10"/>
  <c r="T149" i="10"/>
  <c r="O149" i="10"/>
  <c r="S149" i="10"/>
  <c r="T64" i="10"/>
  <c r="S64" i="10"/>
  <c r="O64" i="10"/>
  <c r="N64" i="10"/>
  <c r="N128" i="10"/>
  <c r="T128" i="10"/>
  <c r="O128" i="10"/>
  <c r="S128" i="10"/>
  <c r="N155" i="10"/>
  <c r="T155" i="10"/>
  <c r="O155" i="10"/>
  <c r="S155" i="10"/>
  <c r="T131" i="10"/>
  <c r="S131" i="10"/>
  <c r="O131" i="10"/>
  <c r="N131" i="10"/>
  <c r="R106" i="10"/>
  <c r="R105" i="10" s="1"/>
  <c r="M106" i="10"/>
  <c r="M105" i="10" s="1"/>
  <c r="H105" i="10"/>
  <c r="S85" i="10"/>
  <c r="O85" i="10"/>
  <c r="N85" i="10"/>
  <c r="I84" i="10"/>
  <c r="T85" i="10"/>
  <c r="T119" i="10"/>
  <c r="S119" i="10"/>
  <c r="O119" i="10"/>
  <c r="N119" i="10"/>
  <c r="O38" i="10"/>
  <c r="N38" i="10"/>
  <c r="T38" i="10"/>
  <c r="S38" i="10"/>
  <c r="O152" i="10"/>
  <c r="N152" i="10"/>
  <c r="S152" i="10"/>
  <c r="T152" i="10"/>
  <c r="T61" i="10"/>
  <c r="S61" i="10"/>
  <c r="O61" i="10"/>
  <c r="N61" i="10"/>
  <c r="I60" i="10"/>
  <c r="O135" i="10"/>
  <c r="N135" i="10"/>
  <c r="S135" i="10"/>
  <c r="T135" i="10"/>
  <c r="O31" i="10"/>
  <c r="T31" i="10"/>
  <c r="N31" i="10"/>
  <c r="I30" i="10"/>
  <c r="S31" i="10"/>
  <c r="R111" i="10"/>
  <c r="M111" i="10"/>
  <c r="O25" i="10"/>
  <c r="N25" i="10"/>
  <c r="T25" i="10"/>
  <c r="S25" i="10"/>
  <c r="T35" i="10"/>
  <c r="S35" i="10"/>
  <c r="O35" i="10"/>
  <c r="N35" i="10"/>
  <c r="N57" i="10"/>
  <c r="T57" i="10"/>
  <c r="S57" i="10"/>
  <c r="O57" i="10"/>
  <c r="R89" i="10"/>
  <c r="M89" i="10"/>
  <c r="M32" i="10"/>
  <c r="R32" i="10"/>
  <c r="R77" i="10"/>
  <c r="M77" i="10"/>
  <c r="R55" i="10"/>
  <c r="M55" i="10"/>
  <c r="H54" i="10"/>
  <c r="S89" i="10"/>
  <c r="O89" i="10"/>
  <c r="N89" i="10"/>
  <c r="T89" i="10"/>
  <c r="M51" i="10"/>
  <c r="R51" i="10"/>
  <c r="R139" i="10"/>
  <c r="M139" i="10"/>
  <c r="M143" i="10" s="1"/>
  <c r="H143" i="10"/>
  <c r="M87" i="10"/>
  <c r="R87" i="10"/>
  <c r="T99" i="10"/>
  <c r="S99" i="10"/>
  <c r="N99" i="10"/>
  <c r="O99" i="10"/>
  <c r="T150" i="10"/>
  <c r="S150" i="10"/>
  <c r="O150" i="10"/>
  <c r="N150" i="10"/>
  <c r="M155" i="10"/>
  <c r="R155" i="10"/>
  <c r="M20" i="10"/>
  <c r="H19" i="10"/>
  <c r="R20" i="10"/>
  <c r="R65" i="10"/>
  <c r="M65" i="10"/>
  <c r="M79" i="10"/>
  <c r="H78" i="10"/>
  <c r="R79" i="10"/>
  <c r="T47" i="10"/>
  <c r="S47" i="10"/>
  <c r="O47" i="10"/>
  <c r="N47" i="10"/>
  <c r="T58" i="10"/>
  <c r="S58" i="10"/>
  <c r="O58" i="10"/>
  <c r="N58" i="10"/>
  <c r="O23" i="10"/>
  <c r="N23" i="10"/>
  <c r="T23" i="10"/>
  <c r="S23" i="10"/>
  <c r="N122" i="10"/>
  <c r="T122" i="10"/>
  <c r="O122" i="10"/>
  <c r="S122" i="10"/>
  <c r="R94" i="10"/>
  <c r="M94" i="10"/>
  <c r="M86" i="10"/>
  <c r="R86" i="10"/>
  <c r="R44" i="10"/>
  <c r="M44" i="10"/>
  <c r="O44" i="10"/>
  <c r="N44" i="10"/>
  <c r="T44" i="10"/>
  <c r="S44" i="10"/>
  <c r="R50" i="10"/>
  <c r="M50" i="10"/>
  <c r="R157" i="10"/>
  <c r="M157" i="10"/>
  <c r="M122" i="10"/>
  <c r="R122" i="10"/>
  <c r="R31" i="10"/>
  <c r="M31" i="10"/>
  <c r="H30" i="10"/>
  <c r="M113" i="10"/>
  <c r="R113" i="10"/>
  <c r="R25" i="10"/>
  <c r="M25" i="10"/>
  <c r="O121" i="10"/>
  <c r="N121" i="10"/>
  <c r="S121" i="10"/>
  <c r="T121" i="10"/>
  <c r="T21" i="10"/>
  <c r="S21" i="10"/>
  <c r="O21" i="10"/>
  <c r="N21" i="10"/>
  <c r="R120" i="10"/>
  <c r="M120" i="10"/>
  <c r="R46" i="10"/>
  <c r="M46" i="10"/>
  <c r="R16" i="10"/>
  <c r="M16" i="10"/>
  <c r="M39" i="10"/>
  <c r="R39" i="10"/>
  <c r="T151" i="10"/>
  <c r="S151" i="10"/>
  <c r="O151" i="10"/>
  <c r="N151" i="10"/>
  <c r="M15" i="10"/>
  <c r="R15" i="10"/>
  <c r="R95" i="10"/>
  <c r="M95" i="10"/>
  <c r="M57" i="10"/>
  <c r="R57" i="10"/>
  <c r="R158" i="10"/>
  <c r="M158" i="10"/>
  <c r="M93" i="10"/>
  <c r="R93" i="10"/>
  <c r="T110" i="10"/>
  <c r="S110" i="10"/>
  <c r="N110" i="10"/>
  <c r="I109" i="10"/>
  <c r="O110" i="10"/>
  <c r="T156" i="10"/>
  <c r="S156" i="10"/>
  <c r="O156" i="10"/>
  <c r="N156" i="10"/>
  <c r="N145" i="15" l="1"/>
  <c r="N163" i="15" s="1"/>
  <c r="M102" i="15"/>
  <c r="M145" i="15" s="1"/>
  <c r="M163" i="15" s="1"/>
  <c r="O102" i="15"/>
  <c r="T102" i="15"/>
  <c r="O160" i="15"/>
  <c r="T160" i="15"/>
  <c r="O136" i="15"/>
  <c r="T136" i="15"/>
  <c r="R102" i="15"/>
  <c r="R145" i="15" s="1"/>
  <c r="R163" i="15" s="1"/>
  <c r="O114" i="15"/>
  <c r="T114" i="15"/>
  <c r="S102" i="15"/>
  <c r="S145" i="15" s="1"/>
  <c r="S163" i="15" s="1"/>
  <c r="R126" i="15"/>
  <c r="R136" i="15" s="1"/>
  <c r="M136" i="15"/>
  <c r="S126" i="15"/>
  <c r="S136" i="15" s="1"/>
  <c r="N136" i="15"/>
  <c r="N102" i="15"/>
  <c r="I145" i="15"/>
  <c r="O136" i="14"/>
  <c r="T136" i="14"/>
  <c r="O160" i="14"/>
  <c r="T160" i="14"/>
  <c r="S126" i="14"/>
  <c r="S136" i="14" s="1"/>
  <c r="S145" i="14" s="1"/>
  <c r="S163" i="14" s="1"/>
  <c r="N136" i="14"/>
  <c r="N145" i="14" s="1"/>
  <c r="N163" i="14" s="1"/>
  <c r="I145" i="14"/>
  <c r="R102" i="14"/>
  <c r="R145" i="14" s="1"/>
  <c r="R163" i="14" s="1"/>
  <c r="M136" i="14"/>
  <c r="R126" i="14"/>
  <c r="R136" i="14" s="1"/>
  <c r="T114" i="14"/>
  <c r="O114" i="14"/>
  <c r="M102" i="14"/>
  <c r="M145" i="14" s="1"/>
  <c r="M163" i="14" s="1"/>
  <c r="T102" i="14"/>
  <c r="O102" i="14"/>
  <c r="O27" i="8"/>
  <c r="T27" i="8"/>
  <c r="O96" i="8"/>
  <c r="T96" i="8"/>
  <c r="O60" i="8"/>
  <c r="T60" i="8"/>
  <c r="M96" i="8"/>
  <c r="T90" i="8"/>
  <c r="O90" i="8"/>
  <c r="O19" i="8"/>
  <c r="T19" i="8"/>
  <c r="N84" i="8"/>
  <c r="N60" i="8"/>
  <c r="M109" i="8"/>
  <c r="S19" i="8"/>
  <c r="R78" i="8"/>
  <c r="R60" i="8"/>
  <c r="S84" i="8"/>
  <c r="T54" i="8"/>
  <c r="O54" i="8"/>
  <c r="S90" i="8"/>
  <c r="N12" i="8"/>
  <c r="N27" i="8" s="1"/>
  <c r="T42" i="8"/>
  <c r="O42" i="8"/>
  <c r="T132" i="8"/>
  <c r="O132" i="8"/>
  <c r="N132" i="8"/>
  <c r="S132" i="8" s="1"/>
  <c r="S96" i="8"/>
  <c r="M19" i="8"/>
  <c r="R109" i="8"/>
  <c r="T72" i="8"/>
  <c r="O72" i="8"/>
  <c r="N96" i="8"/>
  <c r="I160" i="8"/>
  <c r="T148" i="8"/>
  <c r="O148" i="8"/>
  <c r="I136" i="8"/>
  <c r="O126" i="8"/>
  <c r="N126" i="8"/>
  <c r="T126" i="8"/>
  <c r="M60" i="8"/>
  <c r="S54" i="8"/>
  <c r="T109" i="8"/>
  <c r="O109" i="8"/>
  <c r="M42" i="8"/>
  <c r="S66" i="8"/>
  <c r="I114" i="8"/>
  <c r="O105" i="8"/>
  <c r="T105" i="8"/>
  <c r="M153" i="8"/>
  <c r="N54" i="8"/>
  <c r="N90" i="8"/>
  <c r="R19" i="8"/>
  <c r="R27" i="8" s="1"/>
  <c r="N72" i="8"/>
  <c r="N148" i="8"/>
  <c r="N160" i="8" s="1"/>
  <c r="N19" i="8"/>
  <c r="M78" i="8"/>
  <c r="H136" i="8"/>
  <c r="M126" i="8"/>
  <c r="N123" i="8"/>
  <c r="N153" i="8"/>
  <c r="T84" i="8"/>
  <c r="O84" i="8"/>
  <c r="N109" i="8"/>
  <c r="N66" i="8"/>
  <c r="S12" i="8"/>
  <c r="S27" i="8" s="1"/>
  <c r="S60" i="8"/>
  <c r="S72" i="8"/>
  <c r="M72" i="8"/>
  <c r="R48" i="8"/>
  <c r="S109" i="8"/>
  <c r="S114" i="8" s="1"/>
  <c r="O78" i="8"/>
  <c r="T78" i="8"/>
  <c r="M54" i="8"/>
  <c r="R42" i="8"/>
  <c r="M90" i="8"/>
  <c r="S160" i="8"/>
  <c r="O123" i="8"/>
  <c r="T123" i="8"/>
  <c r="M27" i="8"/>
  <c r="T48" i="8"/>
  <c r="O48" i="8"/>
  <c r="O12" i="8"/>
  <c r="T12" i="8"/>
  <c r="R72" i="8"/>
  <c r="O66" i="8"/>
  <c r="T66" i="8"/>
  <c r="N143" i="8"/>
  <c r="H114" i="8"/>
  <c r="N30" i="8"/>
  <c r="N102" i="8" s="1"/>
  <c r="R90" i="8"/>
  <c r="M84" i="8"/>
  <c r="M12" i="8"/>
  <c r="S123" i="8"/>
  <c r="T153" i="8"/>
  <c r="S153" i="8"/>
  <c r="O153" i="8"/>
  <c r="M48" i="8"/>
  <c r="R54" i="8"/>
  <c r="N48" i="8"/>
  <c r="R114" i="8"/>
  <c r="I102" i="8"/>
  <c r="O30" i="8"/>
  <c r="T30" i="8"/>
  <c r="M143" i="8"/>
  <c r="N78" i="8"/>
  <c r="M30" i="8"/>
  <c r="H145" i="8"/>
  <c r="T143" i="8"/>
  <c r="O143" i="8"/>
  <c r="M114" i="8"/>
  <c r="O36" i="8"/>
  <c r="T36" i="8"/>
  <c r="R66" i="8"/>
  <c r="S42" i="8"/>
  <c r="R12" i="8"/>
  <c r="H160" i="8"/>
  <c r="H102" i="8"/>
  <c r="S48" i="8"/>
  <c r="R123" i="8"/>
  <c r="R96" i="8"/>
  <c r="S30" i="8"/>
  <c r="R143" i="8"/>
  <c r="N114" i="8"/>
  <c r="M66" i="8"/>
  <c r="N129" i="8"/>
  <c r="S129" i="8" s="1"/>
  <c r="O129" i="8"/>
  <c r="T129" i="8"/>
  <c r="M148" i="8"/>
  <c r="M36" i="8"/>
  <c r="R30" i="8"/>
  <c r="O53" i="12"/>
  <c r="O139" i="12"/>
  <c r="S13" i="12"/>
  <c r="T13" i="12"/>
  <c r="N38" i="12"/>
  <c r="N16" i="12"/>
  <c r="O113" i="12"/>
  <c r="N46" i="12"/>
  <c r="N127" i="12"/>
  <c r="S76" i="12"/>
  <c r="N81" i="12"/>
  <c r="S118" i="12"/>
  <c r="S83" i="12"/>
  <c r="T120" i="12"/>
  <c r="O93" i="12"/>
  <c r="N120" i="12"/>
  <c r="N93" i="12"/>
  <c r="O120" i="12"/>
  <c r="S93" i="12"/>
  <c r="S92" i="12"/>
  <c r="O112" i="12"/>
  <c r="O92" i="12"/>
  <c r="S112" i="12"/>
  <c r="T92" i="12"/>
  <c r="T112" i="12"/>
  <c r="T134" i="12"/>
  <c r="N113" i="12"/>
  <c r="O56" i="12"/>
  <c r="T53" i="12"/>
  <c r="T139" i="12"/>
  <c r="O83" i="12"/>
  <c r="S139" i="12"/>
  <c r="T83" i="12"/>
  <c r="I126" i="12"/>
  <c r="T126" i="12" s="1"/>
  <c r="N34" i="12"/>
  <c r="T34" i="12"/>
  <c r="O118" i="12"/>
  <c r="N118" i="12"/>
  <c r="T127" i="12"/>
  <c r="I12" i="12"/>
  <c r="O12" i="12" s="1"/>
  <c r="O127" i="12"/>
  <c r="S59" i="12"/>
  <c r="N59" i="12"/>
  <c r="T111" i="12"/>
  <c r="S16" i="12"/>
  <c r="T141" i="12"/>
  <c r="T16" i="12"/>
  <c r="S130" i="12"/>
  <c r="N141" i="12"/>
  <c r="O130" i="12"/>
  <c r="I78" i="12"/>
  <c r="O78" i="12" s="1"/>
  <c r="O141" i="12"/>
  <c r="O81" i="12"/>
  <c r="T59" i="12"/>
  <c r="O34" i="12"/>
  <c r="T76" i="12"/>
  <c r="O87" i="12"/>
  <c r="N111" i="12"/>
  <c r="T87" i="12"/>
  <c r="S134" i="12"/>
  <c r="N56" i="12"/>
  <c r="T41" i="12"/>
  <c r="T130" i="12"/>
  <c r="T56" i="12"/>
  <c r="S94" i="12"/>
  <c r="N41" i="12"/>
  <c r="S133" i="12"/>
  <c r="N134" i="12"/>
  <c r="S151" i="12"/>
  <c r="S148" i="12" s="1"/>
  <c r="O41" i="12"/>
  <c r="S128" i="12"/>
  <c r="S57" i="12"/>
  <c r="N151" i="12"/>
  <c r="N49" i="12"/>
  <c r="S32" i="12"/>
  <c r="N57" i="12"/>
  <c r="I148" i="12"/>
  <c r="O151" i="12"/>
  <c r="O49" i="12"/>
  <c r="T32" i="12"/>
  <c r="O57" i="12"/>
  <c r="N152" i="12"/>
  <c r="N61" i="12"/>
  <c r="N100" i="12"/>
  <c r="N96" i="12" s="1"/>
  <c r="T49" i="12"/>
  <c r="T47" i="12"/>
  <c r="T31" i="12"/>
  <c r="N32" i="12"/>
  <c r="O44" i="12"/>
  <c r="O71" i="12"/>
  <c r="N47" i="12"/>
  <c r="N31" i="12"/>
  <c r="S71" i="12"/>
  <c r="O47" i="12"/>
  <c r="O31" i="12"/>
  <c r="T71" i="12"/>
  <c r="N87" i="12"/>
  <c r="I129" i="12"/>
  <c r="T129" i="12" s="1"/>
  <c r="S42" i="10"/>
  <c r="T94" i="12"/>
  <c r="S53" i="12"/>
  <c r="O100" i="12"/>
  <c r="H36" i="12"/>
  <c r="N128" i="12"/>
  <c r="H78" i="12"/>
  <c r="I109" i="12"/>
  <c r="O109" i="12" s="1"/>
  <c r="M78" i="12"/>
  <c r="M54" i="10"/>
  <c r="T11" i="12"/>
  <c r="S35" i="12"/>
  <c r="M100" i="12"/>
  <c r="M123" i="12"/>
  <c r="O128" i="12"/>
  <c r="I60" i="12"/>
  <c r="O60" i="12" s="1"/>
  <c r="R54" i="12"/>
  <c r="R30" i="10"/>
  <c r="R36" i="10"/>
  <c r="M72" i="10"/>
  <c r="N11" i="12"/>
  <c r="H123" i="12"/>
  <c r="I132" i="12"/>
  <c r="N132" i="12" s="1"/>
  <c r="S132" i="12" s="1"/>
  <c r="T128" i="12"/>
  <c r="R66" i="12"/>
  <c r="R121" i="12"/>
  <c r="O11" i="12"/>
  <c r="O89" i="12"/>
  <c r="O61" i="12"/>
  <c r="N133" i="12"/>
  <c r="M82" i="12"/>
  <c r="N109" i="10"/>
  <c r="N114" i="10" s="1"/>
  <c r="S89" i="12"/>
  <c r="S61" i="12"/>
  <c r="S100" i="12"/>
  <c r="S96" i="12" s="1"/>
  <c r="M134" i="12"/>
  <c r="O133" i="12"/>
  <c r="I96" i="12"/>
  <c r="T96" i="12" s="1"/>
  <c r="M35" i="12"/>
  <c r="I72" i="12"/>
  <c r="T72" i="12" s="1"/>
  <c r="I48" i="12"/>
  <c r="T48" i="12" s="1"/>
  <c r="R78" i="10"/>
  <c r="N72" i="10"/>
  <c r="N94" i="12"/>
  <c r="J8" i="5"/>
  <c r="I128" i="5" s="1"/>
  <c r="N128" i="5" s="1"/>
  <c r="M12" i="12"/>
  <c r="R84" i="12"/>
  <c r="H109" i="12"/>
  <c r="H114" i="12" s="1"/>
  <c r="H42" i="12"/>
  <c r="I36" i="12"/>
  <c r="T36" i="12" s="1"/>
  <c r="H105" i="12"/>
  <c r="R14" i="12"/>
  <c r="R12" i="12" s="1"/>
  <c r="R27" i="12" s="1"/>
  <c r="R123" i="12"/>
  <c r="S19" i="12"/>
  <c r="O121" i="12"/>
  <c r="I30" i="12"/>
  <c r="O30" i="12" s="1"/>
  <c r="M148" i="12"/>
  <c r="R109" i="12"/>
  <c r="I90" i="12"/>
  <c r="O90" i="12" s="1"/>
  <c r="M72" i="12"/>
  <c r="M42" i="12"/>
  <c r="I143" i="12"/>
  <c r="O143" i="12" s="1"/>
  <c r="S52" i="12"/>
  <c r="N63" i="12"/>
  <c r="N140" i="12"/>
  <c r="R36" i="12"/>
  <c r="R131" i="12"/>
  <c r="T121" i="12"/>
  <c r="T74" i="12"/>
  <c r="H30" i="12"/>
  <c r="R148" i="12"/>
  <c r="M153" i="12"/>
  <c r="I42" i="12"/>
  <c r="O42" i="12" s="1"/>
  <c r="M84" i="12"/>
  <c r="R19" i="12"/>
  <c r="R105" i="12"/>
  <c r="H129" i="12"/>
  <c r="M129" i="12" s="1"/>
  <c r="R129" i="12" s="1"/>
  <c r="N51" i="12"/>
  <c r="R96" i="12"/>
  <c r="I66" i="12"/>
  <c r="T66" i="12" s="1"/>
  <c r="I19" i="12"/>
  <c r="T19" i="12" s="1"/>
  <c r="S95" i="12"/>
  <c r="R50" i="12"/>
  <c r="R48" i="12" s="1"/>
  <c r="R78" i="12"/>
  <c r="M143" i="12"/>
  <c r="R72" i="12"/>
  <c r="M90" i="12"/>
  <c r="H48" i="12"/>
  <c r="H12" i="12"/>
  <c r="H27" i="12" s="1"/>
  <c r="S36" i="12"/>
  <c r="I54" i="12"/>
  <c r="O54" i="12" s="1"/>
  <c r="N30" i="10"/>
  <c r="S148" i="10"/>
  <c r="M48" i="10"/>
  <c r="R60" i="10"/>
  <c r="N96" i="10"/>
  <c r="S54" i="10"/>
  <c r="R90" i="10"/>
  <c r="S90" i="10"/>
  <c r="S78" i="10"/>
  <c r="R123" i="10"/>
  <c r="N42" i="10"/>
  <c r="M96" i="10"/>
  <c r="R109" i="10"/>
  <c r="S36" i="10"/>
  <c r="S66" i="10"/>
  <c r="M148" i="10"/>
  <c r="N123" i="10"/>
  <c r="M42" i="10"/>
  <c r="S19" i="10"/>
  <c r="S109" i="10"/>
  <c r="M19" i="10"/>
  <c r="R54" i="10"/>
  <c r="R48" i="10"/>
  <c r="R42" i="10"/>
  <c r="M30" i="10"/>
  <c r="M78" i="10"/>
  <c r="N60" i="10"/>
  <c r="N84" i="10"/>
  <c r="M123" i="10"/>
  <c r="S72" i="10"/>
  <c r="S96" i="10"/>
  <c r="R96" i="10"/>
  <c r="N48" i="10"/>
  <c r="S12" i="10"/>
  <c r="S143" i="10"/>
  <c r="R12" i="10"/>
  <c r="R27" i="10" s="1"/>
  <c r="N19" i="10"/>
  <c r="M12" i="10"/>
  <c r="M27" i="10" s="1"/>
  <c r="N153" i="10"/>
  <c r="N90" i="10"/>
  <c r="M66" i="10"/>
  <c r="M109" i="10"/>
  <c r="M114" i="10" s="1"/>
  <c r="R143" i="10"/>
  <c r="S30" i="10"/>
  <c r="S60" i="10"/>
  <c r="S84" i="10"/>
  <c r="N148" i="10"/>
  <c r="M84" i="10"/>
  <c r="M153" i="10"/>
  <c r="N54" i="10"/>
  <c r="M36" i="10"/>
  <c r="S48" i="10"/>
  <c r="N143" i="10"/>
  <c r="R72" i="10"/>
  <c r="R19" i="10"/>
  <c r="S105" i="10"/>
  <c r="S114" i="10" s="1"/>
  <c r="R84" i="10"/>
  <c r="M60" i="10"/>
  <c r="N12" i="10"/>
  <c r="M90" i="10"/>
  <c r="N36" i="10"/>
  <c r="R66" i="10"/>
  <c r="N66" i="10"/>
  <c r="R148" i="10"/>
  <c r="N78" i="10"/>
  <c r="S123" i="10"/>
  <c r="S75" i="12"/>
  <c r="O75" i="12"/>
  <c r="N75" i="12"/>
  <c r="S158" i="12"/>
  <c r="T158" i="12"/>
  <c r="O158" i="12"/>
  <c r="S117" i="12"/>
  <c r="O117" i="12"/>
  <c r="N117" i="12"/>
  <c r="T122" i="12"/>
  <c r="O122" i="12"/>
  <c r="T15" i="12"/>
  <c r="S15" i="12"/>
  <c r="S51" i="12"/>
  <c r="O51" i="12"/>
  <c r="T52" i="12"/>
  <c r="T51" i="12"/>
  <c r="S122" i="12"/>
  <c r="T25" i="12"/>
  <c r="H60" i="12"/>
  <c r="R61" i="12"/>
  <c r="R60" i="12" s="1"/>
  <c r="I153" i="12"/>
  <c r="S153" i="12" s="1"/>
  <c r="T154" i="12"/>
  <c r="O154" i="12"/>
  <c r="R15" i="12"/>
  <c r="M15" i="12"/>
  <c r="T82" i="12"/>
  <c r="S82" i="12"/>
  <c r="N82" i="12"/>
  <c r="O63" i="12"/>
  <c r="S63" i="12"/>
  <c r="N45" i="12"/>
  <c r="T45" i="12"/>
  <c r="T108" i="12"/>
  <c r="S108" i="12"/>
  <c r="S105" i="12" s="1"/>
  <c r="H90" i="12"/>
  <c r="R91" i="12"/>
  <c r="O110" i="12"/>
  <c r="T110" i="12"/>
  <c r="N85" i="12"/>
  <c r="I84" i="12"/>
  <c r="O84" i="12" s="1"/>
  <c r="T70" i="12"/>
  <c r="S70" i="12"/>
  <c r="M61" i="12"/>
  <c r="M60" i="12" s="1"/>
  <c r="S154" i="12"/>
  <c r="N70" i="12"/>
  <c r="N66" i="12" s="1"/>
  <c r="T58" i="12"/>
  <c r="T38" i="12"/>
  <c r="R139" i="12"/>
  <c r="R143" i="12" s="1"/>
  <c r="T63" i="12"/>
  <c r="S45" i="12"/>
  <c r="S110" i="12"/>
  <c r="O95" i="12"/>
  <c r="N25" i="12"/>
  <c r="N19" i="12" s="1"/>
  <c r="T75" i="12"/>
  <c r="S74" i="12"/>
  <c r="O74" i="12"/>
  <c r="N74" i="12"/>
  <c r="R34" i="12"/>
  <c r="M34" i="12"/>
  <c r="S33" i="12"/>
  <c r="O33" i="12"/>
  <c r="M111" i="12"/>
  <c r="M109" i="12" s="1"/>
  <c r="M114" i="12" s="1"/>
  <c r="O58" i="12"/>
  <c r="H143" i="12"/>
  <c r="R95" i="12"/>
  <c r="O25" i="12"/>
  <c r="N15" i="12"/>
  <c r="M46" i="12"/>
  <c r="T117" i="12"/>
  <c r="H66" i="12"/>
  <c r="S85" i="12"/>
  <c r="N158" i="12"/>
  <c r="N153" i="12" s="1"/>
  <c r="S58" i="12"/>
  <c r="O82" i="12"/>
  <c r="O38" i="12"/>
  <c r="O140" i="12"/>
  <c r="T95" i="12"/>
  <c r="O15" i="12"/>
  <c r="S156" i="12"/>
  <c r="O156" i="12"/>
  <c r="T156" i="12"/>
  <c r="I123" i="12"/>
  <c r="O123" i="12" s="1"/>
  <c r="T33" i="12"/>
  <c r="R47" i="12"/>
  <c r="R42" i="12" s="1"/>
  <c r="M67" i="12"/>
  <c r="M66" i="12" s="1"/>
  <c r="O85" i="12"/>
  <c r="O52" i="12"/>
  <c r="S140" i="12"/>
  <c r="N121" i="12"/>
  <c r="R17" i="12"/>
  <c r="M49" i="12"/>
  <c r="M48" i="12" s="1"/>
  <c r="M38" i="12"/>
  <c r="M36" i="12" s="1"/>
  <c r="S44" i="12"/>
  <c r="T89" i="12"/>
  <c r="O152" i="12"/>
  <c r="T35" i="12"/>
  <c r="O46" i="12"/>
  <c r="S113" i="12"/>
  <c r="M25" i="12"/>
  <c r="M19" i="12" s="1"/>
  <c r="R33" i="12"/>
  <c r="R30" i="12" s="1"/>
  <c r="T44" i="12"/>
  <c r="T152" i="12"/>
  <c r="N35" i="12"/>
  <c r="S46" i="12"/>
  <c r="M99" i="12"/>
  <c r="M96" i="12" s="1"/>
  <c r="M59" i="12"/>
  <c r="M54" i="12" s="1"/>
  <c r="H58" i="7"/>
  <c r="H75" i="7"/>
  <c r="H92" i="7"/>
  <c r="M92" i="7" s="1"/>
  <c r="H158" i="7"/>
  <c r="R158" i="7" s="1"/>
  <c r="H107" i="7"/>
  <c r="R107" i="7" s="1"/>
  <c r="H13" i="7"/>
  <c r="R13" i="7" s="1"/>
  <c r="I94" i="7"/>
  <c r="T94" i="7" s="1"/>
  <c r="H121" i="7"/>
  <c r="R121" i="7" s="1"/>
  <c r="I122" i="7"/>
  <c r="N122" i="7" s="1"/>
  <c r="H16" i="7"/>
  <c r="I52" i="7"/>
  <c r="S52" i="7" s="1"/>
  <c r="H89" i="7"/>
  <c r="R89" i="7" s="1"/>
  <c r="H34" i="7"/>
  <c r="H140" i="7"/>
  <c r="M140" i="7" s="1"/>
  <c r="I43" i="7"/>
  <c r="N43" i="7" s="1"/>
  <c r="H120" i="7"/>
  <c r="M120" i="7" s="1"/>
  <c r="H83" i="7"/>
  <c r="M83" i="7" s="1"/>
  <c r="I108" i="7"/>
  <c r="T108" i="7" s="1"/>
  <c r="I16" i="7"/>
  <c r="O16" i="7" s="1"/>
  <c r="H46" i="7"/>
  <c r="M46" i="7" s="1"/>
  <c r="H35" i="7"/>
  <c r="M35" i="7" s="1"/>
  <c r="I33" i="7"/>
  <c r="S33" i="7" s="1"/>
  <c r="I51" i="7"/>
  <c r="T51" i="7" s="1"/>
  <c r="I79" i="7"/>
  <c r="T79" i="7" s="1"/>
  <c r="H32" i="7"/>
  <c r="R32" i="7" s="1"/>
  <c r="I87" i="7"/>
  <c r="O87" i="7" s="1"/>
  <c r="H135" i="7"/>
  <c r="R135" i="7" s="1"/>
  <c r="H95" i="7"/>
  <c r="H80" i="7"/>
  <c r="R80" i="7" s="1"/>
  <c r="H74" i="7"/>
  <c r="M74" i="7" s="1"/>
  <c r="H141" i="7"/>
  <c r="H143" i="7" s="1"/>
  <c r="M26" i="7"/>
  <c r="H57" i="7"/>
  <c r="R57" i="7" s="1"/>
  <c r="I113" i="7"/>
  <c r="O113" i="7" s="1"/>
  <c r="I15" i="7"/>
  <c r="O15" i="7" s="1"/>
  <c r="H112" i="7"/>
  <c r="R112" i="7" s="1"/>
  <c r="I117" i="7"/>
  <c r="T117" i="7" s="1"/>
  <c r="I133" i="7"/>
  <c r="S133" i="7" s="1"/>
  <c r="I65" i="7"/>
  <c r="I150" i="7"/>
  <c r="T150" i="7" s="1"/>
  <c r="I92" i="7"/>
  <c r="O92" i="7" s="1"/>
  <c r="H88" i="7"/>
  <c r="R88" i="7" s="1"/>
  <c r="I76" i="7"/>
  <c r="S76" i="7" s="1"/>
  <c r="H31" i="7"/>
  <c r="R31" i="7" s="1"/>
  <c r="I68" i="7"/>
  <c r="O68" i="7" s="1"/>
  <c r="H79" i="7"/>
  <c r="R79" i="7" s="1"/>
  <c r="I14" i="7"/>
  <c r="S14" i="7" s="1"/>
  <c r="H152" i="7"/>
  <c r="R152" i="7" s="1"/>
  <c r="I99" i="7"/>
  <c r="S99" i="7" s="1"/>
  <c r="I73" i="7"/>
  <c r="T73" i="7" s="1"/>
  <c r="I32" i="7"/>
  <c r="S32" i="7" s="1"/>
  <c r="I86" i="7"/>
  <c r="O86" i="7" s="1"/>
  <c r="I157" i="7"/>
  <c r="T157" i="7" s="1"/>
  <c r="I74" i="7"/>
  <c r="T74" i="7" s="1"/>
  <c r="I47" i="7"/>
  <c r="O47" i="7" s="1"/>
  <c r="I38" i="7"/>
  <c r="T38" i="7" s="1"/>
  <c r="I63" i="7"/>
  <c r="O63" i="7" s="1"/>
  <c r="H18" i="7"/>
  <c r="R18" i="7" s="1"/>
  <c r="H82" i="7"/>
  <c r="R82" i="7" s="1"/>
  <c r="I128" i="7"/>
  <c r="N128" i="7" s="1"/>
  <c r="I95" i="7"/>
  <c r="O95" i="7" s="1"/>
  <c r="I110" i="7"/>
  <c r="T110" i="7" s="1"/>
  <c r="H63" i="7"/>
  <c r="R63" i="7" s="1"/>
  <c r="I91" i="7"/>
  <c r="T91" i="7" s="1"/>
  <c r="I50" i="7"/>
  <c r="S50" i="7" s="1"/>
  <c r="H64" i="7"/>
  <c r="M64" i="7" s="1"/>
  <c r="H131" i="7"/>
  <c r="M131" i="7" s="1"/>
  <c r="I139" i="7"/>
  <c r="N139" i="7" s="1"/>
  <c r="I118" i="7"/>
  <c r="T118" i="7" s="1"/>
  <c r="H154" i="7"/>
  <c r="R154" i="7" s="1"/>
  <c r="H71" i="7"/>
  <c r="R71" i="7" s="1"/>
  <c r="I93" i="7"/>
  <c r="N93" i="7" s="1"/>
  <c r="I89" i="7"/>
  <c r="N89" i="7" s="1"/>
  <c r="H62" i="7"/>
  <c r="M62" i="7" s="1"/>
  <c r="H61" i="7"/>
  <c r="R61" i="7" s="1"/>
  <c r="I45" i="7"/>
  <c r="N45" i="7" s="1"/>
  <c r="I151" i="7"/>
  <c r="T151" i="7" s="1"/>
  <c r="H55" i="7"/>
  <c r="M55" i="7" s="1"/>
  <c r="I57" i="7"/>
  <c r="N57" i="7" s="1"/>
  <c r="H151" i="7"/>
  <c r="R151" i="7" s="1"/>
  <c r="I142" i="7"/>
  <c r="T142" i="7" s="1"/>
  <c r="H43" i="7"/>
  <c r="M43" i="7" s="1"/>
  <c r="I11" i="7"/>
  <c r="T11" i="7" s="1"/>
  <c r="H52" i="7"/>
  <c r="M52" i="7" s="1"/>
  <c r="H67" i="7"/>
  <c r="M67" i="7" s="1"/>
  <c r="H37" i="7"/>
  <c r="R37" i="7" s="1"/>
  <c r="I141" i="7"/>
  <c r="H39" i="7"/>
  <c r="R39" i="7" s="1"/>
  <c r="H106" i="7"/>
  <c r="M106" i="7" s="1"/>
  <c r="M105" i="7" s="1"/>
  <c r="H85" i="7"/>
  <c r="M85" i="7" s="1"/>
  <c r="H130" i="7"/>
  <c r="R130" i="7" s="1"/>
  <c r="I13" i="7"/>
  <c r="O13" i="7" s="1"/>
  <c r="I35" i="7"/>
  <c r="T35" i="7" s="1"/>
  <c r="I23" i="7"/>
  <c r="S23" i="7" s="1"/>
  <c r="H14" i="7"/>
  <c r="R14" i="7" s="1"/>
  <c r="I130" i="7"/>
  <c r="N130" i="7" s="1"/>
  <c r="H15" i="7"/>
  <c r="R15" i="7" s="1"/>
  <c r="H113" i="7"/>
  <c r="M113" i="7" s="1"/>
  <c r="I64" i="7"/>
  <c r="S64" i="7" s="1"/>
  <c r="I40" i="7"/>
  <c r="S40" i="7" s="1"/>
  <c r="I59" i="7"/>
  <c r="T59" i="7" s="1"/>
  <c r="H65" i="7"/>
  <c r="R65" i="7" s="1"/>
  <c r="I85" i="7"/>
  <c r="T85" i="7" s="1"/>
  <c r="H101" i="7"/>
  <c r="H110" i="7"/>
  <c r="R110" i="7" s="1"/>
  <c r="H127" i="7"/>
  <c r="R127" i="7" s="1"/>
  <c r="I22" i="7"/>
  <c r="T22" i="7" s="1"/>
  <c r="I154" i="7"/>
  <c r="S154" i="7" s="1"/>
  <c r="H91" i="7"/>
  <c r="R91" i="7" s="1"/>
  <c r="H98" i="7"/>
  <c r="M98" i="7" s="1"/>
  <c r="I58" i="7"/>
  <c r="O58" i="7" s="1"/>
  <c r="I21" i="7"/>
  <c r="T21" i="7" s="1"/>
  <c r="I44" i="7"/>
  <c r="S44" i="7" s="1"/>
  <c r="H56" i="7"/>
  <c r="R56" i="7" s="1"/>
  <c r="I155" i="7"/>
  <c r="S155" i="7" s="1"/>
  <c r="H139" i="7"/>
  <c r="R139" i="7" s="1"/>
  <c r="I55" i="7"/>
  <c r="N55" i="7" s="1"/>
  <c r="H50" i="7"/>
  <c r="R50" i="7" s="1"/>
  <c r="I80" i="7"/>
  <c r="T80" i="7" s="1"/>
  <c r="I46" i="7"/>
  <c r="T46" i="7" s="1"/>
  <c r="I97" i="7"/>
  <c r="T97" i="7" s="1"/>
  <c r="H59" i="7"/>
  <c r="M59" i="7" s="1"/>
  <c r="H77" i="7"/>
  <c r="R77" i="7" s="1"/>
  <c r="I127" i="7"/>
  <c r="N127" i="7" s="1"/>
  <c r="H51" i="7"/>
  <c r="R51" i="7" s="1"/>
  <c r="H108" i="7"/>
  <c r="R108" i="7" s="1"/>
  <c r="H119" i="7"/>
  <c r="R119" i="7" s="1"/>
  <c r="I156" i="7"/>
  <c r="O156" i="7" s="1"/>
  <c r="I140" i="7"/>
  <c r="T140" i="7" s="1"/>
  <c r="H94" i="7"/>
  <c r="M94" i="7" s="1"/>
  <c r="I62" i="7"/>
  <c r="N62" i="7" s="1"/>
  <c r="I134" i="7"/>
  <c r="S134" i="7" s="1"/>
  <c r="H93" i="7"/>
  <c r="R93" i="7" s="1"/>
  <c r="I101" i="7"/>
  <c r="N101" i="7" s="1"/>
  <c r="I53" i="7"/>
  <c r="H17" i="7"/>
  <c r="R17" i="7" s="1"/>
  <c r="H41" i="7"/>
  <c r="M41" i="7" s="1"/>
  <c r="H76" i="7"/>
  <c r="M76" i="7" s="1"/>
  <c r="H69" i="7"/>
  <c r="R69" i="7" s="1"/>
  <c r="H122" i="7"/>
  <c r="R122" i="7" s="1"/>
  <c r="I77" i="7"/>
  <c r="H87" i="7"/>
  <c r="R87" i="7" s="1"/>
  <c r="I152" i="7"/>
  <c r="O152" i="7" s="1"/>
  <c r="I107" i="7"/>
  <c r="S107" i="7" s="1"/>
  <c r="H53" i="7"/>
  <c r="R53" i="7" s="1"/>
  <c r="H40" i="7"/>
  <c r="R40" i="7" s="1"/>
  <c r="H157" i="7"/>
  <c r="H118" i="7"/>
  <c r="M118" i="7" s="1"/>
  <c r="I41" i="7"/>
  <c r="T41" i="7" s="1"/>
  <c r="H23" i="7"/>
  <c r="R23" i="7" s="1"/>
  <c r="I88" i="7"/>
  <c r="H33" i="7"/>
  <c r="R33" i="7" s="1"/>
  <c r="H142" i="7"/>
  <c r="R142" i="7" s="1"/>
  <c r="I25" i="7"/>
  <c r="S25" i="7" s="1"/>
  <c r="H134" i="7"/>
  <c r="M134" i="7" s="1"/>
  <c r="H21" i="7"/>
  <c r="M21" i="7" s="1"/>
  <c r="H73" i="7"/>
  <c r="M73" i="7" s="1"/>
  <c r="I61" i="7"/>
  <c r="T61" i="7" s="1"/>
  <c r="I119" i="7"/>
  <c r="N119" i="7" s="1"/>
  <c r="I100" i="7"/>
  <c r="S100" i="7" s="1"/>
  <c r="I135" i="7"/>
  <c r="O135" i="7" s="1"/>
  <c r="H38" i="7"/>
  <c r="R38" i="7" s="1"/>
  <c r="I75" i="7"/>
  <c r="H100" i="7"/>
  <c r="R100" i="7" s="1"/>
  <c r="I98" i="7"/>
  <c r="I158" i="7"/>
  <c r="O158" i="7" s="1"/>
  <c r="I49" i="7"/>
  <c r="N49" i="7" s="1"/>
  <c r="I106" i="7"/>
  <c r="S106" i="7" s="1"/>
  <c r="I18" i="7"/>
  <c r="N18" i="7" s="1"/>
  <c r="I82" i="7"/>
  <c r="O82" i="7" s="1"/>
  <c r="I149" i="7"/>
  <c r="N149" i="7" s="1"/>
  <c r="I83" i="7"/>
  <c r="N83" i="7" s="1"/>
  <c r="H111" i="7"/>
  <c r="R111" i="7" s="1"/>
  <c r="I67" i="7"/>
  <c r="O67" i="7" s="1"/>
  <c r="H49" i="7"/>
  <c r="R49" i="7" s="1"/>
  <c r="I69" i="7"/>
  <c r="O69" i="7" s="1"/>
  <c r="H25" i="7"/>
  <c r="R25" i="7" s="1"/>
  <c r="H156" i="7"/>
  <c r="R156" i="7" s="1"/>
  <c r="I26" i="7"/>
  <c r="T26" i="7" s="1"/>
  <c r="H128" i="7"/>
  <c r="M128" i="7" s="1"/>
  <c r="I56" i="7"/>
  <c r="O56" i="7" s="1"/>
  <c r="I120" i="7"/>
  <c r="S120" i="7" s="1"/>
  <c r="I20" i="7"/>
  <c r="H150" i="7"/>
  <c r="R150" i="7" s="1"/>
  <c r="H149" i="7"/>
  <c r="M149" i="7" s="1"/>
  <c r="H11" i="7"/>
  <c r="M11" i="7" s="1"/>
  <c r="I70" i="7"/>
  <c r="O70" i="7" s="1"/>
  <c r="I81" i="7"/>
  <c r="N81" i="7" s="1"/>
  <c r="H133" i="7"/>
  <c r="R133" i="7" s="1"/>
  <c r="I112" i="7"/>
  <c r="N112" i="7" s="1"/>
  <c r="H45" i="7"/>
  <c r="R45" i="7" s="1"/>
  <c r="H155" i="7"/>
  <c r="R155" i="7" s="1"/>
  <c r="I17" i="7"/>
  <c r="T17" i="7" s="1"/>
  <c r="H97" i="7"/>
  <c r="M97" i="7" s="1"/>
  <c r="I131" i="7"/>
  <c r="T131" i="7" s="1"/>
  <c r="H68" i="7"/>
  <c r="R68" i="7" s="1"/>
  <c r="H99" i="7"/>
  <c r="M99" i="7" s="1"/>
  <c r="I121" i="7"/>
  <c r="N121" i="7" s="1"/>
  <c r="H86" i="7"/>
  <c r="M86" i="7" s="1"/>
  <c r="I34" i="7"/>
  <c r="N34" i="7" s="1"/>
  <c r="I39" i="7"/>
  <c r="S39" i="7" s="1"/>
  <c r="I31" i="7"/>
  <c r="T31" i="7" s="1"/>
  <c r="H22" i="7"/>
  <c r="R22" i="7" s="1"/>
  <c r="H47" i="7"/>
  <c r="R47" i="7" s="1"/>
  <c r="I111" i="7"/>
  <c r="I71" i="7"/>
  <c r="T71" i="7" s="1"/>
  <c r="H81" i="7"/>
  <c r="R81" i="7" s="1"/>
  <c r="H117" i="7"/>
  <c r="M117" i="7" s="1"/>
  <c r="H44" i="7"/>
  <c r="R44" i="7" s="1"/>
  <c r="I37" i="7"/>
  <c r="O37" i="7" s="1"/>
  <c r="M100" i="7"/>
  <c r="M75" i="7"/>
  <c r="R75" i="7"/>
  <c r="R46" i="7"/>
  <c r="M89" i="7"/>
  <c r="M20" i="7"/>
  <c r="R106" i="7"/>
  <c r="M139" i="7"/>
  <c r="M31" i="7"/>
  <c r="R70" i="7"/>
  <c r="M57" i="7"/>
  <c r="R114" i="10"/>
  <c r="H27" i="10"/>
  <c r="M102" i="10"/>
  <c r="O105" i="12"/>
  <c r="T105" i="12"/>
  <c r="H136" i="12"/>
  <c r="M126" i="12"/>
  <c r="R114" i="12"/>
  <c r="H160" i="12"/>
  <c r="M160" i="12"/>
  <c r="R160" i="12"/>
  <c r="T109" i="10"/>
  <c r="O109" i="10"/>
  <c r="T84" i="10"/>
  <c r="O84" i="10"/>
  <c r="O132" i="10"/>
  <c r="N132" i="10"/>
  <c r="S132" i="10" s="1"/>
  <c r="T132" i="10"/>
  <c r="O12" i="10"/>
  <c r="T12" i="10"/>
  <c r="T78" i="10"/>
  <c r="O78" i="10"/>
  <c r="T123" i="10"/>
  <c r="O123" i="10"/>
  <c r="H136" i="10"/>
  <c r="M126" i="10"/>
  <c r="T42" i="10"/>
  <c r="O42" i="10"/>
  <c r="T153" i="10"/>
  <c r="S153" i="10"/>
  <c r="O153" i="10"/>
  <c r="O36" i="10"/>
  <c r="T36" i="10"/>
  <c r="I160" i="10"/>
  <c r="T148" i="10"/>
  <c r="O148" i="10"/>
  <c r="T72" i="10"/>
  <c r="O72" i="10"/>
  <c r="T126" i="10"/>
  <c r="I136" i="10"/>
  <c r="N126" i="10"/>
  <c r="O126" i="10"/>
  <c r="T54" i="10"/>
  <c r="O54" i="10"/>
  <c r="O143" i="10"/>
  <c r="T143" i="10"/>
  <c r="N129" i="10"/>
  <c r="S129" i="10" s="1"/>
  <c r="T129" i="10"/>
  <c r="O129" i="10"/>
  <c r="T19" i="10"/>
  <c r="O19" i="10"/>
  <c r="H114" i="10"/>
  <c r="T48" i="10"/>
  <c r="O48" i="10"/>
  <c r="I27" i="10"/>
  <c r="T90" i="10"/>
  <c r="O90" i="10"/>
  <c r="R160" i="10"/>
  <c r="I114" i="10"/>
  <c r="O105" i="10"/>
  <c r="T105" i="10"/>
  <c r="T66" i="10"/>
  <c r="O66" i="10"/>
  <c r="H160" i="10"/>
  <c r="H102" i="10"/>
  <c r="I102" i="10"/>
  <c r="T30" i="10"/>
  <c r="O30" i="10"/>
  <c r="T60" i="10"/>
  <c r="O60" i="10"/>
  <c r="T96" i="10"/>
  <c r="O96" i="10"/>
  <c r="M160" i="10"/>
  <c r="T145" i="15" l="1"/>
  <c r="O145" i="15"/>
  <c r="O145" i="14"/>
  <c r="T145" i="14"/>
  <c r="S102" i="8"/>
  <c r="S145" i="8" s="1"/>
  <c r="S163" i="8" s="1"/>
  <c r="S126" i="8"/>
  <c r="S136" i="8" s="1"/>
  <c r="N136" i="8"/>
  <c r="N145" i="8" s="1"/>
  <c r="N163" i="8" s="1"/>
  <c r="O136" i="8"/>
  <c r="T136" i="8"/>
  <c r="R102" i="8"/>
  <c r="R145" i="8" s="1"/>
  <c r="R163" i="8" s="1"/>
  <c r="M102" i="8"/>
  <c r="M145" i="8" s="1"/>
  <c r="M163" i="8" s="1"/>
  <c r="R126" i="8"/>
  <c r="R136" i="8" s="1"/>
  <c r="M136" i="8"/>
  <c r="M160" i="8"/>
  <c r="T160" i="8"/>
  <c r="O160" i="8"/>
  <c r="O102" i="8"/>
  <c r="T102" i="8"/>
  <c r="O114" i="8"/>
  <c r="T114" i="8"/>
  <c r="I145" i="8"/>
  <c r="O132" i="12"/>
  <c r="O126" i="12"/>
  <c r="N126" i="12"/>
  <c r="T132" i="12"/>
  <c r="O139" i="7"/>
  <c r="N36" i="12"/>
  <c r="S27" i="10"/>
  <c r="T60" i="12"/>
  <c r="N129" i="12"/>
  <c r="S129" i="12" s="1"/>
  <c r="N109" i="12"/>
  <c r="N114" i="12" s="1"/>
  <c r="N78" i="12"/>
  <c r="T154" i="7"/>
  <c r="T42" i="12"/>
  <c r="S66" i="12"/>
  <c r="N12" i="12"/>
  <c r="N27" i="12" s="1"/>
  <c r="I136" i="12"/>
  <c r="T136" i="12" s="1"/>
  <c r="S78" i="12"/>
  <c r="I160" i="12"/>
  <c r="H57" i="5"/>
  <c r="N30" i="12"/>
  <c r="N54" i="12"/>
  <c r="T109" i="12"/>
  <c r="N84" i="12"/>
  <c r="N143" i="12"/>
  <c r="I114" i="12"/>
  <c r="O114" i="12" s="1"/>
  <c r="O36" i="12"/>
  <c r="T78" i="12"/>
  <c r="T13" i="7"/>
  <c r="N160" i="10"/>
  <c r="N48" i="12"/>
  <c r="O66" i="12"/>
  <c r="O129" i="12"/>
  <c r="N60" i="12"/>
  <c r="T153" i="12"/>
  <c r="N90" i="12"/>
  <c r="N148" i="12"/>
  <c r="N160" i="12" s="1"/>
  <c r="O148" i="12"/>
  <c r="S12" i="12"/>
  <c r="S27" i="12" s="1"/>
  <c r="T90" i="12"/>
  <c r="O19" i="12"/>
  <c r="T148" i="12"/>
  <c r="T12" i="12"/>
  <c r="S30" i="12"/>
  <c r="N63" i="7"/>
  <c r="S160" i="10"/>
  <c r="I98" i="5"/>
  <c r="O98" i="5" s="1"/>
  <c r="N131" i="7"/>
  <c r="I11" i="5"/>
  <c r="T11" i="5" s="1"/>
  <c r="N92" i="7"/>
  <c r="O45" i="7"/>
  <c r="H119" i="5"/>
  <c r="I27" i="12"/>
  <c r="T27" i="12" s="1"/>
  <c r="I56" i="5"/>
  <c r="S56" i="5" s="1"/>
  <c r="I71" i="5"/>
  <c r="T71" i="5" s="1"/>
  <c r="N135" i="7"/>
  <c r="I64" i="5"/>
  <c r="S90" i="12"/>
  <c r="N16" i="7"/>
  <c r="O81" i="7"/>
  <c r="O72" i="12"/>
  <c r="N110" i="7"/>
  <c r="S143" i="12"/>
  <c r="O96" i="12"/>
  <c r="S139" i="7"/>
  <c r="S13" i="7"/>
  <c r="T139" i="7"/>
  <c r="O52" i="7"/>
  <c r="T81" i="7"/>
  <c r="N102" i="10"/>
  <c r="S160" i="12"/>
  <c r="N52" i="7"/>
  <c r="O154" i="7"/>
  <c r="N42" i="12"/>
  <c r="S72" i="12"/>
  <c r="S108" i="7"/>
  <c r="S105" i="7" s="1"/>
  <c r="T143" i="12"/>
  <c r="O51" i="7"/>
  <c r="T123" i="12"/>
  <c r="N134" i="7"/>
  <c r="T62" i="7"/>
  <c r="I12" i="7"/>
  <c r="O12" i="7" s="1"/>
  <c r="T52" i="7"/>
  <c r="S92" i="7"/>
  <c r="H149" i="5"/>
  <c r="M149" i="5" s="1"/>
  <c r="H155" i="5"/>
  <c r="R155" i="5" s="1"/>
  <c r="H108" i="5"/>
  <c r="R108" i="5" s="1"/>
  <c r="S60" i="12"/>
  <c r="I74" i="5"/>
  <c r="T74" i="5" s="1"/>
  <c r="H45" i="5"/>
  <c r="M45" i="5" s="1"/>
  <c r="I153" i="7"/>
  <c r="O153" i="7" s="1"/>
  <c r="H40" i="5"/>
  <c r="M40" i="5" s="1"/>
  <c r="I143" i="7"/>
  <c r="O143" i="7" s="1"/>
  <c r="I122" i="5"/>
  <c r="O122" i="5" s="1"/>
  <c r="I68" i="5"/>
  <c r="N68" i="5" s="1"/>
  <c r="I61" i="5"/>
  <c r="O61" i="5" s="1"/>
  <c r="H61" i="5"/>
  <c r="R61" i="5" s="1"/>
  <c r="S54" i="12"/>
  <c r="I110" i="5"/>
  <c r="T110" i="5" s="1"/>
  <c r="I23" i="5"/>
  <c r="S23" i="5" s="1"/>
  <c r="S41" i="7"/>
  <c r="H131" i="5"/>
  <c r="R131" i="5" s="1"/>
  <c r="H140" i="5"/>
  <c r="R140" i="5" s="1"/>
  <c r="H106" i="5"/>
  <c r="R106" i="5" s="1"/>
  <c r="H97" i="5"/>
  <c r="M97" i="5" s="1"/>
  <c r="H81" i="5"/>
  <c r="M81" i="5" s="1"/>
  <c r="I142" i="5"/>
  <c r="O142" i="5" s="1"/>
  <c r="H127" i="5"/>
  <c r="R127" i="5" s="1"/>
  <c r="H121" i="5"/>
  <c r="R121" i="5" s="1"/>
  <c r="I152" i="5"/>
  <c r="O152" i="5" s="1"/>
  <c r="H94" i="5"/>
  <c r="R94" i="5" s="1"/>
  <c r="I47" i="5"/>
  <c r="S47" i="5" s="1"/>
  <c r="H70" i="5"/>
  <c r="M70" i="5" s="1"/>
  <c r="H13" i="5"/>
  <c r="M13" i="5" s="1"/>
  <c r="I89" i="5"/>
  <c r="N89" i="5" s="1"/>
  <c r="I85" i="5"/>
  <c r="N85" i="5" s="1"/>
  <c r="I149" i="5"/>
  <c r="S149" i="5" s="1"/>
  <c r="H98" i="5"/>
  <c r="M98" i="5" s="1"/>
  <c r="I159" i="5"/>
  <c r="N159" i="5" s="1"/>
  <c r="I141" i="5"/>
  <c r="O141" i="5" s="1"/>
  <c r="I22" i="5"/>
  <c r="S22" i="5" s="1"/>
  <c r="I83" i="5"/>
  <c r="O83" i="5" s="1"/>
  <c r="H44" i="5"/>
  <c r="R44" i="5" s="1"/>
  <c r="I117" i="5"/>
  <c r="O117" i="5" s="1"/>
  <c r="H100" i="5"/>
  <c r="M100" i="5" s="1"/>
  <c r="H110" i="5"/>
  <c r="R110" i="5" s="1"/>
  <c r="H76" i="5"/>
  <c r="R76" i="5" s="1"/>
  <c r="I18" i="5"/>
  <c r="N18" i="5" s="1"/>
  <c r="I82" i="5"/>
  <c r="S82" i="5" s="1"/>
  <c r="I52" i="5"/>
  <c r="N52" i="5" s="1"/>
  <c r="H16" i="5"/>
  <c r="M16" i="5" s="1"/>
  <c r="I49" i="5"/>
  <c r="S49" i="5" s="1"/>
  <c r="H117" i="5"/>
  <c r="M117" i="5" s="1"/>
  <c r="I91" i="5"/>
  <c r="T91" i="5" s="1"/>
  <c r="S128" i="5"/>
  <c r="I157" i="5"/>
  <c r="S157" i="5" s="1"/>
  <c r="H14" i="5"/>
  <c r="M14" i="5" s="1"/>
  <c r="H93" i="5"/>
  <c r="R93" i="5" s="1"/>
  <c r="I44" i="5"/>
  <c r="S44" i="5" s="1"/>
  <c r="I140" i="5"/>
  <c r="O140" i="5" s="1"/>
  <c r="H154" i="5"/>
  <c r="M154" i="5" s="1"/>
  <c r="H59" i="5"/>
  <c r="M59" i="5" s="1"/>
  <c r="H75" i="5"/>
  <c r="R75" i="5" s="1"/>
  <c r="I31" i="5"/>
  <c r="S31" i="5" s="1"/>
  <c r="I113" i="5"/>
  <c r="S113" i="5" s="1"/>
  <c r="I133" i="5"/>
  <c r="S133" i="5" s="1"/>
  <c r="I67" i="5"/>
  <c r="N67" i="5" s="1"/>
  <c r="H74" i="5"/>
  <c r="R74" i="5" s="1"/>
  <c r="H141" i="5"/>
  <c r="M141" i="5" s="1"/>
  <c r="H41" i="5"/>
  <c r="R41" i="5" s="1"/>
  <c r="I50" i="5"/>
  <c r="O50" i="5" s="1"/>
  <c r="I93" i="5"/>
  <c r="N93" i="5" s="1"/>
  <c r="I101" i="5"/>
  <c r="T101" i="5" s="1"/>
  <c r="I81" i="5"/>
  <c r="N81" i="5" s="1"/>
  <c r="I39" i="5"/>
  <c r="T39" i="5" s="1"/>
  <c r="H71" i="5"/>
  <c r="R71" i="5" s="1"/>
  <c r="H120" i="5"/>
  <c r="R120" i="5" s="1"/>
  <c r="H37" i="5"/>
  <c r="M37" i="5" s="1"/>
  <c r="I58" i="5"/>
  <c r="T58" i="5" s="1"/>
  <c r="I15" i="5"/>
  <c r="N15" i="5" s="1"/>
  <c r="I106" i="5"/>
  <c r="T106" i="5" s="1"/>
  <c r="H95" i="5"/>
  <c r="R95" i="5" s="1"/>
  <c r="H58" i="5"/>
  <c r="R58" i="5" s="1"/>
  <c r="H22" i="5"/>
  <c r="R22" i="5" s="1"/>
  <c r="I139" i="5"/>
  <c r="T139" i="5" s="1"/>
  <c r="H91" i="5"/>
  <c r="M91" i="5" s="1"/>
  <c r="H20" i="5"/>
  <c r="M20" i="5" s="1"/>
  <c r="H31" i="5"/>
  <c r="R31" i="5" s="1"/>
  <c r="I79" i="5"/>
  <c r="O79" i="5" s="1"/>
  <c r="I34" i="5"/>
  <c r="T34" i="5" s="1"/>
  <c r="I111" i="5"/>
  <c r="O111" i="5" s="1"/>
  <c r="H79" i="5"/>
  <c r="R79" i="5" s="1"/>
  <c r="I121" i="5"/>
  <c r="N121" i="5" s="1"/>
  <c r="H47" i="5"/>
  <c r="R47" i="5" s="1"/>
  <c r="H152" i="5"/>
  <c r="M152" i="5" s="1"/>
  <c r="I69" i="5"/>
  <c r="T69" i="5" s="1"/>
  <c r="I51" i="5"/>
  <c r="N51" i="5" s="1"/>
  <c r="I87" i="5"/>
  <c r="T87" i="5" s="1"/>
  <c r="H87" i="5"/>
  <c r="R87" i="5" s="1"/>
  <c r="H23" i="5"/>
  <c r="R23" i="5" s="1"/>
  <c r="H80" i="5"/>
  <c r="R80" i="5" s="1"/>
  <c r="I134" i="5"/>
  <c r="O134" i="5" s="1"/>
  <c r="H150" i="5"/>
  <c r="R150" i="5" s="1"/>
  <c r="I45" i="5"/>
  <c r="N45" i="5" s="1"/>
  <c r="I37" i="5"/>
  <c r="O37" i="5" s="1"/>
  <c r="I32" i="5"/>
  <c r="O32" i="5" s="1"/>
  <c r="H99" i="5"/>
  <c r="M99" i="5" s="1"/>
  <c r="I38" i="5"/>
  <c r="T38" i="5" s="1"/>
  <c r="I94" i="5"/>
  <c r="O94" i="5" s="1"/>
  <c r="I120" i="5"/>
  <c r="S120" i="5" s="1"/>
  <c r="H107" i="5"/>
  <c r="R107" i="5" s="1"/>
  <c r="H122" i="5"/>
  <c r="M122" i="5" s="1"/>
  <c r="I53" i="5"/>
  <c r="N53" i="5" s="1"/>
  <c r="H39" i="5"/>
  <c r="R39" i="5" s="1"/>
  <c r="I107" i="5"/>
  <c r="T107" i="5" s="1"/>
  <c r="H159" i="5"/>
  <c r="M159" i="5" s="1"/>
  <c r="H89" i="5"/>
  <c r="R89" i="5" s="1"/>
  <c r="I92" i="5"/>
  <c r="S92" i="5" s="1"/>
  <c r="I43" i="5"/>
  <c r="N43" i="5" s="1"/>
  <c r="H33" i="5"/>
  <c r="M33" i="5" s="1"/>
  <c r="I75" i="5"/>
  <c r="O75" i="5" s="1"/>
  <c r="I95" i="5"/>
  <c r="O95" i="5" s="1"/>
  <c r="I119" i="5"/>
  <c r="S119" i="5" s="1"/>
  <c r="H50" i="5"/>
  <c r="R50" i="5" s="1"/>
  <c r="H43" i="5"/>
  <c r="M43" i="5" s="1"/>
  <c r="I155" i="5"/>
  <c r="N155" i="5" s="1"/>
  <c r="I73" i="5"/>
  <c r="T73" i="5" s="1"/>
  <c r="I25" i="5"/>
  <c r="N25" i="5" s="1"/>
  <c r="I35" i="5"/>
  <c r="S35" i="5" s="1"/>
  <c r="H52" i="5"/>
  <c r="R52" i="5" s="1"/>
  <c r="I40" i="5"/>
  <c r="O40" i="5" s="1"/>
  <c r="H113" i="5"/>
  <c r="M113" i="5" s="1"/>
  <c r="H118" i="5"/>
  <c r="M118" i="5" s="1"/>
  <c r="H11" i="5"/>
  <c r="M11" i="5" s="1"/>
  <c r="H68" i="5"/>
  <c r="M68" i="5" s="1"/>
  <c r="H158" i="5"/>
  <c r="M158" i="5" s="1"/>
  <c r="H26" i="5"/>
  <c r="I41" i="5"/>
  <c r="N41" i="5" s="1"/>
  <c r="I21" i="5"/>
  <c r="S21" i="5" s="1"/>
  <c r="H49" i="5"/>
  <c r="M49" i="5" s="1"/>
  <c r="I33" i="5"/>
  <c r="O33" i="5" s="1"/>
  <c r="H88" i="5"/>
  <c r="M88" i="5" s="1"/>
  <c r="I14" i="5"/>
  <c r="O14" i="5" s="1"/>
  <c r="I26" i="5"/>
  <c r="N26" i="5" s="1"/>
  <c r="H133" i="5"/>
  <c r="R133" i="5" s="1"/>
  <c r="I88" i="5"/>
  <c r="N88" i="5" s="1"/>
  <c r="I80" i="5"/>
  <c r="S80" i="5" s="1"/>
  <c r="I99" i="5"/>
  <c r="T99" i="5" s="1"/>
  <c r="H17" i="5"/>
  <c r="R17" i="5" s="1"/>
  <c r="H51" i="5"/>
  <c r="R51" i="5" s="1"/>
  <c r="I57" i="5"/>
  <c r="O57" i="5" s="1"/>
  <c r="H56" i="5"/>
  <c r="M56" i="5" s="1"/>
  <c r="H82" i="5"/>
  <c r="M82" i="5" s="1"/>
  <c r="I62" i="5"/>
  <c r="S62" i="5" s="1"/>
  <c r="H69" i="5"/>
  <c r="M69" i="5" s="1"/>
  <c r="H21" i="5"/>
  <c r="M21" i="5" s="1"/>
  <c r="H32" i="5"/>
  <c r="R32" i="5" s="1"/>
  <c r="H64" i="5"/>
  <c r="M64" i="5" s="1"/>
  <c r="H135" i="5"/>
  <c r="M135" i="5" s="1"/>
  <c r="H134" i="5"/>
  <c r="R134" i="5" s="1"/>
  <c r="H83" i="5"/>
  <c r="M83" i="5" s="1"/>
  <c r="H77" i="5"/>
  <c r="M77" i="5" s="1"/>
  <c r="T128" i="5"/>
  <c r="H157" i="5"/>
  <c r="R157" i="5" s="1"/>
  <c r="H18" i="5"/>
  <c r="R18" i="5" s="1"/>
  <c r="H128" i="5"/>
  <c r="I55" i="5"/>
  <c r="O55" i="5" s="1"/>
  <c r="I135" i="5"/>
  <c r="N135" i="5" s="1"/>
  <c r="I70" i="5"/>
  <c r="O70" i="5" s="1"/>
  <c r="H15" i="5"/>
  <c r="M15" i="5" s="1"/>
  <c r="H142" i="5"/>
  <c r="M142" i="5" s="1"/>
  <c r="I131" i="5"/>
  <c r="N131" i="5" s="1"/>
  <c r="H53" i="5"/>
  <c r="R53" i="5" s="1"/>
  <c r="H130" i="5"/>
  <c r="M130" i="5" s="1"/>
  <c r="H67" i="5"/>
  <c r="R67" i="5" s="1"/>
  <c r="I20" i="5"/>
  <c r="N20" i="5" s="1"/>
  <c r="I130" i="5"/>
  <c r="O130" i="5" s="1"/>
  <c r="H34" i="5"/>
  <c r="M34" i="5" s="1"/>
  <c r="I154" i="5"/>
  <c r="N154" i="5" s="1"/>
  <c r="I86" i="5"/>
  <c r="T86" i="5" s="1"/>
  <c r="H101" i="5"/>
  <c r="M101" i="5" s="1"/>
  <c r="I108" i="5"/>
  <c r="S108" i="5" s="1"/>
  <c r="I158" i="5"/>
  <c r="H92" i="5"/>
  <c r="R92" i="5" s="1"/>
  <c r="H85" i="5"/>
  <c r="M85" i="5" s="1"/>
  <c r="I112" i="5"/>
  <c r="N112" i="5" s="1"/>
  <c r="I127" i="5"/>
  <c r="I126" i="5" s="1"/>
  <c r="N126" i="5" s="1"/>
  <c r="S126" i="5" s="1"/>
  <c r="I59" i="5"/>
  <c r="T59" i="5" s="1"/>
  <c r="H139" i="5"/>
  <c r="M139" i="5" s="1"/>
  <c r="I76" i="5"/>
  <c r="O76" i="5" s="1"/>
  <c r="O128" i="5"/>
  <c r="H35" i="5"/>
  <c r="R35" i="5" s="1"/>
  <c r="H55" i="5"/>
  <c r="R55" i="5" s="1"/>
  <c r="I100" i="5"/>
  <c r="N100" i="5" s="1"/>
  <c r="H151" i="5"/>
  <c r="M151" i="5" s="1"/>
  <c r="H62" i="5"/>
  <c r="R62" i="5" s="1"/>
  <c r="I97" i="5"/>
  <c r="S97" i="5" s="1"/>
  <c r="H86" i="5"/>
  <c r="M86" i="5" s="1"/>
  <c r="I151" i="5"/>
  <c r="H111" i="5"/>
  <c r="R111" i="5" s="1"/>
  <c r="H63" i="5"/>
  <c r="M63" i="5" s="1"/>
  <c r="I150" i="5"/>
  <c r="T150" i="5" s="1"/>
  <c r="I118" i="5"/>
  <c r="N118" i="5" s="1"/>
  <c r="H25" i="5"/>
  <c r="M25" i="5" s="1"/>
  <c r="H46" i="5"/>
  <c r="R46" i="5" s="1"/>
  <c r="I46" i="5"/>
  <c r="O46" i="5" s="1"/>
  <c r="H73" i="5"/>
  <c r="M73" i="5" s="1"/>
  <c r="I16" i="5"/>
  <c r="T16" i="5" s="1"/>
  <c r="I13" i="5"/>
  <c r="T13" i="5" s="1"/>
  <c r="I65" i="5"/>
  <c r="O65" i="5" s="1"/>
  <c r="H112" i="5"/>
  <c r="R112" i="5" s="1"/>
  <c r="I63" i="5"/>
  <c r="N63" i="5" s="1"/>
  <c r="H65" i="5"/>
  <c r="M65" i="5" s="1"/>
  <c r="I17" i="5"/>
  <c r="S17" i="5" s="1"/>
  <c r="I77" i="5"/>
  <c r="O77" i="5" s="1"/>
  <c r="H38" i="5"/>
  <c r="R38" i="5" s="1"/>
  <c r="S102" i="10"/>
  <c r="M63" i="7"/>
  <c r="O48" i="12"/>
  <c r="S51" i="7"/>
  <c r="T152" i="7"/>
  <c r="N157" i="7"/>
  <c r="O14" i="7"/>
  <c r="S42" i="12"/>
  <c r="N27" i="10"/>
  <c r="M119" i="7"/>
  <c r="N51" i="7"/>
  <c r="M71" i="7"/>
  <c r="M66" i="7" s="1"/>
  <c r="S84" i="12"/>
  <c r="S109" i="12"/>
  <c r="S114" i="12" s="1"/>
  <c r="H12" i="7"/>
  <c r="H19" i="7"/>
  <c r="H27" i="7" s="1"/>
  <c r="M14" i="7"/>
  <c r="S80" i="7"/>
  <c r="R35" i="7"/>
  <c r="M133" i="7"/>
  <c r="M27" i="12"/>
  <c r="M30" i="12"/>
  <c r="S123" i="12"/>
  <c r="S48" i="12"/>
  <c r="S152" i="7"/>
  <c r="O119" i="7"/>
  <c r="N151" i="7"/>
  <c r="N14" i="7"/>
  <c r="O80" i="7"/>
  <c r="R102" i="10"/>
  <c r="T14" i="7"/>
  <c r="I102" i="12"/>
  <c r="S59" i="7"/>
  <c r="M80" i="7"/>
  <c r="R105" i="7"/>
  <c r="N72" i="12"/>
  <c r="T54" i="12"/>
  <c r="O153" i="12"/>
  <c r="N123" i="12"/>
  <c r="M102" i="12"/>
  <c r="R90" i="12"/>
  <c r="R102" i="12" s="1"/>
  <c r="T84" i="12"/>
  <c r="T30" i="12"/>
  <c r="H102" i="12"/>
  <c r="H145" i="12" s="1"/>
  <c r="H30" i="7"/>
  <c r="S128" i="7"/>
  <c r="I54" i="7"/>
  <c r="T54" i="7" s="1"/>
  <c r="N154" i="7"/>
  <c r="H129" i="7"/>
  <c r="M129" i="7" s="1"/>
  <c r="R129" i="7" s="1"/>
  <c r="H72" i="7"/>
  <c r="N85" i="7"/>
  <c r="O99" i="7"/>
  <c r="O134" i="7"/>
  <c r="O128" i="7"/>
  <c r="R92" i="7"/>
  <c r="R52" i="7"/>
  <c r="R48" i="7" s="1"/>
  <c r="N94" i="7"/>
  <c r="M112" i="7"/>
  <c r="M13" i="7"/>
  <c r="T127" i="7"/>
  <c r="O127" i="7"/>
  <c r="R95" i="7"/>
  <c r="M95" i="7"/>
  <c r="M90" i="7" s="1"/>
  <c r="S113" i="7"/>
  <c r="O91" i="7"/>
  <c r="N20" i="7"/>
  <c r="T20" i="7"/>
  <c r="T119" i="7"/>
  <c r="S119" i="7"/>
  <c r="R157" i="7"/>
  <c r="M157" i="7"/>
  <c r="N77" i="7"/>
  <c r="T77" i="7"/>
  <c r="S77" i="7"/>
  <c r="T53" i="7"/>
  <c r="N53" i="7"/>
  <c r="O53" i="7"/>
  <c r="S53" i="7"/>
  <c r="S65" i="7"/>
  <c r="T65" i="7"/>
  <c r="N65" i="7"/>
  <c r="T43" i="7"/>
  <c r="I42" i="7"/>
  <c r="T42" i="7" s="1"/>
  <c r="S43" i="7"/>
  <c r="M68" i="7"/>
  <c r="O40" i="7"/>
  <c r="T40" i="7"/>
  <c r="S131" i="7"/>
  <c r="S94" i="7"/>
  <c r="R67" i="7"/>
  <c r="R66" i="7" s="1"/>
  <c r="O94" i="7"/>
  <c r="T45" i="7"/>
  <c r="M16" i="7"/>
  <c r="R16" i="7"/>
  <c r="R12" i="7" s="1"/>
  <c r="N86" i="7"/>
  <c r="S45" i="7"/>
  <c r="T111" i="7"/>
  <c r="N111" i="7"/>
  <c r="T75" i="7"/>
  <c r="S75" i="7"/>
  <c r="T88" i="7"/>
  <c r="S88" i="7"/>
  <c r="R141" i="7"/>
  <c r="M141" i="7"/>
  <c r="N58" i="7"/>
  <c r="N88" i="7"/>
  <c r="N40" i="7"/>
  <c r="O43" i="7"/>
  <c r="O83" i="7"/>
  <c r="S127" i="7"/>
  <c r="M18" i="7"/>
  <c r="T86" i="7"/>
  <c r="S85" i="7"/>
  <c r="O85" i="7"/>
  <c r="S57" i="7"/>
  <c r="T57" i="7"/>
  <c r="O57" i="7"/>
  <c r="S47" i="7"/>
  <c r="N47" i="7"/>
  <c r="T47" i="7"/>
  <c r="O117" i="7"/>
  <c r="N117" i="7"/>
  <c r="S16" i="7"/>
  <c r="T16" i="7"/>
  <c r="M34" i="7"/>
  <c r="R34" i="7"/>
  <c r="R30" i="7" s="1"/>
  <c r="M58" i="7"/>
  <c r="R58" i="7"/>
  <c r="I126" i="7"/>
  <c r="N126" i="7" s="1"/>
  <c r="S126" i="7" s="1"/>
  <c r="O65" i="7"/>
  <c r="M158" i="7"/>
  <c r="H132" i="7"/>
  <c r="M132" i="7" s="1"/>
  <c r="R132" i="7" s="1"/>
  <c r="S86" i="7"/>
  <c r="H126" i="7"/>
  <c r="M126" i="7" s="1"/>
  <c r="R126" i="7" s="1"/>
  <c r="T128" i="7"/>
  <c r="T134" i="7"/>
  <c r="N70" i="7"/>
  <c r="N75" i="7"/>
  <c r="S70" i="7"/>
  <c r="O75" i="7"/>
  <c r="O130" i="7"/>
  <c r="N73" i="7"/>
  <c r="R94" i="7"/>
  <c r="N87" i="7"/>
  <c r="O93" i="7"/>
  <c r="T93" i="7"/>
  <c r="R85" i="7"/>
  <c r="M152" i="7"/>
  <c r="S46" i="7"/>
  <c r="N113" i="7"/>
  <c r="R64" i="7"/>
  <c r="M56" i="7"/>
  <c r="M127" i="7"/>
  <c r="S87" i="7"/>
  <c r="I72" i="7"/>
  <c r="T72" i="7" s="1"/>
  <c r="R113" i="7"/>
  <c r="R59" i="7"/>
  <c r="O73" i="7"/>
  <c r="T87" i="7"/>
  <c r="H42" i="7"/>
  <c r="H84" i="7"/>
  <c r="T113" i="7"/>
  <c r="R43" i="7"/>
  <c r="R42" i="7" s="1"/>
  <c r="M88" i="7"/>
  <c r="S79" i="7"/>
  <c r="R62" i="7"/>
  <c r="S73" i="7"/>
  <c r="S93" i="7"/>
  <c r="S21" i="7"/>
  <c r="O21" i="7"/>
  <c r="N150" i="7"/>
  <c r="R128" i="7"/>
  <c r="N91" i="7"/>
  <c r="O38" i="7"/>
  <c r="N46" i="7"/>
  <c r="H123" i="7"/>
  <c r="T130" i="7"/>
  <c r="N79" i="7"/>
  <c r="M121" i="7"/>
  <c r="M39" i="7"/>
  <c r="S130" i="7"/>
  <c r="S150" i="7"/>
  <c r="O46" i="7"/>
  <c r="R120" i="7"/>
  <c r="O150" i="7"/>
  <c r="S38" i="7"/>
  <c r="S156" i="7"/>
  <c r="N21" i="7"/>
  <c r="S91" i="7"/>
  <c r="N38" i="7"/>
  <c r="T156" i="7"/>
  <c r="M151" i="7"/>
  <c r="I90" i="7"/>
  <c r="T90" i="7" s="1"/>
  <c r="I129" i="7"/>
  <c r="T129" i="7" s="1"/>
  <c r="I78" i="7"/>
  <c r="T78" i="7" s="1"/>
  <c r="O79" i="7"/>
  <c r="H105" i="7"/>
  <c r="H114" i="7" s="1"/>
  <c r="H109" i="7"/>
  <c r="M32" i="7"/>
  <c r="T92" i="7"/>
  <c r="T89" i="7"/>
  <c r="S89" i="7"/>
  <c r="N142" i="7"/>
  <c r="R109" i="7"/>
  <c r="R114" i="7" s="1"/>
  <c r="M142" i="7"/>
  <c r="M143" i="7" s="1"/>
  <c r="T135" i="7"/>
  <c r="T50" i="7"/>
  <c r="M53" i="7"/>
  <c r="T99" i="7"/>
  <c r="S142" i="7"/>
  <c r="H148" i="7"/>
  <c r="R83" i="7"/>
  <c r="R78" i="7" s="1"/>
  <c r="O142" i="7"/>
  <c r="N99" i="7"/>
  <c r="M110" i="7"/>
  <c r="M15" i="7"/>
  <c r="T63" i="7"/>
  <c r="O89" i="7"/>
  <c r="S63" i="7"/>
  <c r="N50" i="7"/>
  <c r="O50" i="7"/>
  <c r="S110" i="7"/>
  <c r="O61" i="7"/>
  <c r="N74" i="7"/>
  <c r="M65" i="7"/>
  <c r="H54" i="7"/>
  <c r="M154" i="7"/>
  <c r="R98" i="7"/>
  <c r="H36" i="7"/>
  <c r="O33" i="7"/>
  <c r="O74" i="7"/>
  <c r="N61" i="7"/>
  <c r="S158" i="7"/>
  <c r="I132" i="7"/>
  <c r="O132" i="7" s="1"/>
  <c r="N23" i="7"/>
  <c r="H78" i="7"/>
  <c r="O101" i="7"/>
  <c r="S61" i="7"/>
  <c r="N158" i="7"/>
  <c r="T133" i="7"/>
  <c r="O121" i="7"/>
  <c r="M87" i="7"/>
  <c r="M84" i="7" s="1"/>
  <c r="M37" i="7"/>
  <c r="O133" i="7"/>
  <c r="O110" i="7"/>
  <c r="T67" i="7"/>
  <c r="N133" i="7"/>
  <c r="M50" i="7"/>
  <c r="R74" i="7"/>
  <c r="O23" i="7"/>
  <c r="I60" i="7"/>
  <c r="T60" i="7" s="1"/>
  <c r="S74" i="7"/>
  <c r="S101" i="7"/>
  <c r="O112" i="7"/>
  <c r="T23" i="7"/>
  <c r="R55" i="7"/>
  <c r="H153" i="7"/>
  <c r="R153" i="7" s="1"/>
  <c r="I109" i="7"/>
  <c r="O109" i="7" s="1"/>
  <c r="T101" i="7"/>
  <c r="M79" i="7"/>
  <c r="T158" i="7"/>
  <c r="S35" i="7"/>
  <c r="O35" i="7"/>
  <c r="N95" i="7"/>
  <c r="T95" i="7"/>
  <c r="S117" i="7"/>
  <c r="S95" i="7"/>
  <c r="M111" i="7"/>
  <c r="S82" i="7"/>
  <c r="T39" i="7"/>
  <c r="I123" i="7"/>
  <c r="O123" i="7" s="1"/>
  <c r="N118" i="7"/>
  <c r="S157" i="7"/>
  <c r="M91" i="7"/>
  <c r="M77" i="7"/>
  <c r="M40" i="7"/>
  <c r="O62" i="7"/>
  <c r="N82" i="7"/>
  <c r="M156" i="7"/>
  <c r="S56" i="7"/>
  <c r="O131" i="7"/>
  <c r="O151" i="7"/>
  <c r="O118" i="7"/>
  <c r="M47" i="7"/>
  <c r="H90" i="7"/>
  <c r="N17" i="7"/>
  <c r="T68" i="7"/>
  <c r="S62" i="7"/>
  <c r="O17" i="7"/>
  <c r="R149" i="7"/>
  <c r="R148" i="7" s="1"/>
  <c r="O39" i="7"/>
  <c r="T33" i="7"/>
  <c r="T122" i="7"/>
  <c r="S122" i="7"/>
  <c r="N59" i="7"/>
  <c r="S118" i="7"/>
  <c r="R140" i="7"/>
  <c r="H66" i="7"/>
  <c r="S68" i="7"/>
  <c r="S151" i="7"/>
  <c r="N33" i="7"/>
  <c r="N35" i="7"/>
  <c r="O157" i="7"/>
  <c r="O59" i="7"/>
  <c r="N68" i="7"/>
  <c r="N155" i="7"/>
  <c r="O122" i="7"/>
  <c r="N69" i="7"/>
  <c r="R76" i="7"/>
  <c r="O20" i="7"/>
  <c r="R86" i="7"/>
  <c r="I19" i="7"/>
  <c r="T19" i="7" s="1"/>
  <c r="T69" i="7"/>
  <c r="M150" i="7"/>
  <c r="M148" i="7" s="1"/>
  <c r="M81" i="7"/>
  <c r="N15" i="7"/>
  <c r="N32" i="7"/>
  <c r="S17" i="7"/>
  <c r="S135" i="7"/>
  <c r="N39" i="7"/>
  <c r="S69" i="7"/>
  <c r="O155" i="7"/>
  <c r="S140" i="7"/>
  <c r="N44" i="7"/>
  <c r="R41" i="7"/>
  <c r="R36" i="7" s="1"/>
  <c r="T106" i="7"/>
  <c r="N13" i="7"/>
  <c r="I105" i="7"/>
  <c r="T105" i="7" s="1"/>
  <c r="N100" i="7"/>
  <c r="S20" i="7"/>
  <c r="O44" i="7"/>
  <c r="M45" i="7"/>
  <c r="N106" i="7"/>
  <c r="N105" i="7" s="1"/>
  <c r="O106" i="7"/>
  <c r="R131" i="7"/>
  <c r="T32" i="7"/>
  <c r="O22" i="7"/>
  <c r="T112" i="7"/>
  <c r="T107" i="7"/>
  <c r="O32" i="7"/>
  <c r="T44" i="7"/>
  <c r="N76" i="7"/>
  <c r="N64" i="7"/>
  <c r="O97" i="7"/>
  <c r="S97" i="7"/>
  <c r="M82" i="7"/>
  <c r="M33" i="7"/>
  <c r="S11" i="7"/>
  <c r="H48" i="7"/>
  <c r="O76" i="7"/>
  <c r="S112" i="7"/>
  <c r="N71" i="7"/>
  <c r="O140" i="7"/>
  <c r="N140" i="7"/>
  <c r="M130" i="7"/>
  <c r="O100" i="7"/>
  <c r="N97" i="7"/>
  <c r="T141" i="7"/>
  <c r="N141" i="7"/>
  <c r="O141" i="7"/>
  <c r="S141" i="7"/>
  <c r="O11" i="7"/>
  <c r="N11" i="7"/>
  <c r="T49" i="7"/>
  <c r="M49" i="7"/>
  <c r="O71" i="7"/>
  <c r="S15" i="7"/>
  <c r="I96" i="7"/>
  <c r="T96" i="7" s="1"/>
  <c r="T76" i="7"/>
  <c r="T120" i="7"/>
  <c r="T64" i="7"/>
  <c r="M61" i="7"/>
  <c r="T15" i="7"/>
  <c r="H60" i="7"/>
  <c r="I48" i="7"/>
  <c r="T48" i="7" s="1"/>
  <c r="M135" i="7"/>
  <c r="O64" i="7"/>
  <c r="O49" i="7"/>
  <c r="S71" i="7"/>
  <c r="M23" i="7"/>
  <c r="M19" i="7" s="1"/>
  <c r="N156" i="7"/>
  <c r="N80" i="7"/>
  <c r="I66" i="7"/>
  <c r="T66" i="7" s="1"/>
  <c r="T55" i="7"/>
  <c r="R73" i="7"/>
  <c r="M69" i="7"/>
  <c r="T155" i="7"/>
  <c r="S111" i="7"/>
  <c r="N26" i="7"/>
  <c r="R97" i="7"/>
  <c r="S55" i="7"/>
  <c r="N152" i="7"/>
  <c r="O88" i="7"/>
  <c r="I84" i="7"/>
  <c r="T84" i="7" s="1"/>
  <c r="M17" i="7"/>
  <c r="S81" i="7"/>
  <c r="S67" i="7"/>
  <c r="M51" i="7"/>
  <c r="O18" i="7"/>
  <c r="T83" i="7"/>
  <c r="O111" i="7"/>
  <c r="I30" i="7"/>
  <c r="T30" i="7" s="1"/>
  <c r="T58" i="7"/>
  <c r="I148" i="7"/>
  <c r="O148" i="7" s="1"/>
  <c r="S58" i="7"/>
  <c r="O25" i="7"/>
  <c r="N56" i="7"/>
  <c r="N67" i="7"/>
  <c r="T56" i="7"/>
  <c r="O26" i="7"/>
  <c r="R99" i="7"/>
  <c r="S31" i="7"/>
  <c r="N22" i="7"/>
  <c r="S22" i="7"/>
  <c r="M93" i="7"/>
  <c r="O55" i="7"/>
  <c r="H96" i="7"/>
  <c r="T149" i="7"/>
  <c r="R101" i="7"/>
  <c r="M101" i="7"/>
  <c r="M96" i="7" s="1"/>
  <c r="O77" i="7"/>
  <c r="N25" i="7"/>
  <c r="R21" i="7"/>
  <c r="R19" i="7" s="1"/>
  <c r="O120" i="7"/>
  <c r="T70" i="7"/>
  <c r="M25" i="7"/>
  <c r="S83" i="7"/>
  <c r="N31" i="7"/>
  <c r="T34" i="7"/>
  <c r="T25" i="7"/>
  <c r="T18" i="7"/>
  <c r="O34" i="7"/>
  <c r="T121" i="7"/>
  <c r="S121" i="7"/>
  <c r="M38" i="7"/>
  <c r="O41" i="7"/>
  <c r="O31" i="7"/>
  <c r="M122" i="7"/>
  <c r="M123" i="7" s="1"/>
  <c r="R118" i="7"/>
  <c r="N41" i="7"/>
  <c r="N120" i="7"/>
  <c r="S149" i="7"/>
  <c r="R134" i="7"/>
  <c r="O149" i="7"/>
  <c r="S49" i="7"/>
  <c r="T82" i="7"/>
  <c r="R11" i="7"/>
  <c r="M44" i="7"/>
  <c r="M42" i="7" s="1"/>
  <c r="T37" i="7"/>
  <c r="I36" i="7"/>
  <c r="T36" i="7" s="1"/>
  <c r="T100" i="7"/>
  <c r="S26" i="7"/>
  <c r="S18" i="7"/>
  <c r="M22" i="7"/>
  <c r="R117" i="7"/>
  <c r="R123" i="7" s="1"/>
  <c r="T98" i="7"/>
  <c r="S98" i="7"/>
  <c r="O98" i="7"/>
  <c r="N98" i="7"/>
  <c r="S34" i="7"/>
  <c r="S37" i="7"/>
  <c r="N37" i="7"/>
  <c r="M155" i="7"/>
  <c r="M106" i="5"/>
  <c r="M105" i="5" s="1"/>
  <c r="M57" i="5"/>
  <c r="R57" i="5"/>
  <c r="N117" i="5"/>
  <c r="T64" i="5"/>
  <c r="N64" i="5"/>
  <c r="O64" i="5"/>
  <c r="S64" i="5"/>
  <c r="R16" i="5"/>
  <c r="O49" i="5"/>
  <c r="S98" i="5"/>
  <c r="N61" i="5"/>
  <c r="R119" i="5"/>
  <c r="M119" i="5"/>
  <c r="T100" i="5"/>
  <c r="O100" i="5"/>
  <c r="R59" i="5"/>
  <c r="M75" i="5"/>
  <c r="N39" i="5"/>
  <c r="S45" i="5"/>
  <c r="M72" i="7"/>
  <c r="M30" i="7"/>
  <c r="R143" i="7"/>
  <c r="H145" i="10"/>
  <c r="T160" i="12"/>
  <c r="O160" i="12"/>
  <c r="M136" i="12"/>
  <c r="M145" i="12" s="1"/>
  <c r="M163" i="12" s="1"/>
  <c r="R126" i="12"/>
  <c r="R136" i="12" s="1"/>
  <c r="S126" i="12"/>
  <c r="O102" i="10"/>
  <c r="T102" i="10"/>
  <c r="T160" i="10"/>
  <c r="O160" i="10"/>
  <c r="S126" i="10"/>
  <c r="S136" i="10" s="1"/>
  <c r="N136" i="10"/>
  <c r="I145" i="10"/>
  <c r="T27" i="10"/>
  <c r="O27" i="10"/>
  <c r="T136" i="10"/>
  <c r="O136" i="10"/>
  <c r="R126" i="10"/>
  <c r="R136" i="10" s="1"/>
  <c r="R145" i="10" s="1"/>
  <c r="R163" i="10" s="1"/>
  <c r="M136" i="10"/>
  <c r="M145" i="10" s="1"/>
  <c r="M163" i="10" s="1"/>
  <c r="T114" i="10"/>
  <c r="O114" i="10"/>
  <c r="O145" i="8" l="1"/>
  <c r="T145" i="8"/>
  <c r="T21" i="5"/>
  <c r="R21" i="5"/>
  <c r="R70" i="5"/>
  <c r="R97" i="5"/>
  <c r="T92" i="5"/>
  <c r="M44" i="5"/>
  <c r="O92" i="5"/>
  <c r="S136" i="12"/>
  <c r="N136" i="12"/>
  <c r="R20" i="5"/>
  <c r="M71" i="5"/>
  <c r="R40" i="5"/>
  <c r="T43" i="5"/>
  <c r="T126" i="5"/>
  <c r="O89" i="5"/>
  <c r="S68" i="5"/>
  <c r="O121" i="5"/>
  <c r="M131" i="5"/>
  <c r="N86" i="5"/>
  <c r="T155" i="5"/>
  <c r="R56" i="5"/>
  <c r="R54" i="5" s="1"/>
  <c r="O120" i="5"/>
  <c r="O127" i="5"/>
  <c r="O155" i="5"/>
  <c r="R69" i="5"/>
  <c r="T14" i="5"/>
  <c r="O56" i="5"/>
  <c r="S39" i="5"/>
  <c r="S65" i="5"/>
  <c r="S70" i="5"/>
  <c r="N56" i="5"/>
  <c r="N120" i="5"/>
  <c r="T143" i="7"/>
  <c r="M23" i="5"/>
  <c r="O39" i="5"/>
  <c r="N65" i="5"/>
  <c r="N70" i="5"/>
  <c r="R88" i="5"/>
  <c r="T82" i="5"/>
  <c r="S107" i="5"/>
  <c r="T56" i="5"/>
  <c r="R142" i="5"/>
  <c r="S14" i="5"/>
  <c r="M87" i="5"/>
  <c r="S81" i="5"/>
  <c r="S13" i="5"/>
  <c r="N33" i="5"/>
  <c r="N82" i="5"/>
  <c r="M121" i="5"/>
  <c r="M80" i="5"/>
  <c r="S87" i="5"/>
  <c r="T81" i="5"/>
  <c r="R86" i="5"/>
  <c r="S33" i="5"/>
  <c r="T25" i="5"/>
  <c r="O47" i="5"/>
  <c r="T65" i="5"/>
  <c r="O81" i="5"/>
  <c r="T97" i="5"/>
  <c r="S25" i="5"/>
  <c r="T47" i="5"/>
  <c r="S83" i="5"/>
  <c r="N14" i="5"/>
  <c r="S79" i="5"/>
  <c r="N98" i="5"/>
  <c r="N83" i="5"/>
  <c r="T83" i="5"/>
  <c r="N113" i="5"/>
  <c r="M140" i="5"/>
  <c r="M143" i="5" s="1"/>
  <c r="N73" i="5"/>
  <c r="T79" i="5"/>
  <c r="O31" i="5"/>
  <c r="T98" i="5"/>
  <c r="O73" i="5"/>
  <c r="T31" i="5"/>
  <c r="N22" i="5"/>
  <c r="S155" i="5"/>
  <c r="R13" i="5"/>
  <c r="S110" i="5"/>
  <c r="T45" i="5"/>
  <c r="T127" i="5"/>
  <c r="M150" i="5"/>
  <c r="M148" i="5" s="1"/>
  <c r="T67" i="5"/>
  <c r="O118" i="5"/>
  <c r="M127" i="5"/>
  <c r="O110" i="5"/>
  <c r="T89" i="5"/>
  <c r="R141" i="5"/>
  <c r="M74" i="5"/>
  <c r="T118" i="5"/>
  <c r="R117" i="5"/>
  <c r="S127" i="5"/>
  <c r="N23" i="5"/>
  <c r="R14" i="5"/>
  <c r="R85" i="5"/>
  <c r="T80" i="5"/>
  <c r="S67" i="5"/>
  <c r="T157" i="5"/>
  <c r="S118" i="5"/>
  <c r="O80" i="5"/>
  <c r="S142" i="5"/>
  <c r="S122" i="5"/>
  <c r="T15" i="5"/>
  <c r="N80" i="5"/>
  <c r="R81" i="5"/>
  <c r="O45" i="5"/>
  <c r="S106" i="5"/>
  <c r="N127" i="5"/>
  <c r="O90" i="7"/>
  <c r="N157" i="5"/>
  <c r="T85" i="5"/>
  <c r="N122" i="5"/>
  <c r="O67" i="5"/>
  <c r="T63" i="5"/>
  <c r="H129" i="5"/>
  <c r="M129" i="5" s="1"/>
  <c r="R129" i="5" s="1"/>
  <c r="R135" i="5"/>
  <c r="S26" i="5"/>
  <c r="O85" i="5"/>
  <c r="T75" i="5"/>
  <c r="T122" i="5"/>
  <c r="O71" i="5"/>
  <c r="N106" i="5"/>
  <c r="N105" i="5" s="1"/>
  <c r="T114" i="12"/>
  <c r="N133" i="5"/>
  <c r="O63" i="5"/>
  <c r="R130" i="5"/>
  <c r="R64" i="5"/>
  <c r="S85" i="5"/>
  <c r="N75" i="5"/>
  <c r="M110" i="5"/>
  <c r="N71" i="5"/>
  <c r="O106" i="5"/>
  <c r="M67" i="5"/>
  <c r="T12" i="7"/>
  <c r="O136" i="12"/>
  <c r="T121" i="5"/>
  <c r="T133" i="5"/>
  <c r="S131" i="5"/>
  <c r="N49" i="5"/>
  <c r="O43" i="5"/>
  <c r="S71" i="5"/>
  <c r="O23" i="5"/>
  <c r="H126" i="5"/>
  <c r="M126" i="5" s="1"/>
  <c r="R126" i="5" s="1"/>
  <c r="N150" i="5"/>
  <c r="O126" i="5"/>
  <c r="S121" i="5"/>
  <c r="M32" i="5"/>
  <c r="T49" i="5"/>
  <c r="R118" i="5"/>
  <c r="S43" i="5"/>
  <c r="T23" i="5"/>
  <c r="N110" i="5"/>
  <c r="S58" i="5"/>
  <c r="S117" i="5"/>
  <c r="S89" i="5"/>
  <c r="O72" i="7"/>
  <c r="S76" i="5"/>
  <c r="O113" i="5"/>
  <c r="O82" i="5"/>
  <c r="N47" i="5"/>
  <c r="O68" i="5"/>
  <c r="T113" i="5"/>
  <c r="M89" i="5"/>
  <c r="N11" i="5"/>
  <c r="T68" i="5"/>
  <c r="S63" i="5"/>
  <c r="N97" i="5"/>
  <c r="O119" i="5"/>
  <c r="N134" i="5"/>
  <c r="T119" i="5"/>
  <c r="M92" i="5"/>
  <c r="S11" i="5"/>
  <c r="R139" i="5"/>
  <c r="S145" i="10"/>
  <c r="S163" i="10" s="1"/>
  <c r="M112" i="5"/>
  <c r="O11" i="5"/>
  <c r="N145" i="10"/>
  <c r="N163" i="10" s="1"/>
  <c r="O19" i="7"/>
  <c r="N119" i="5"/>
  <c r="O97" i="5"/>
  <c r="S130" i="5"/>
  <c r="M52" i="5"/>
  <c r="S91" i="5"/>
  <c r="O44" i="5"/>
  <c r="T52" i="5"/>
  <c r="N102" i="12"/>
  <c r="N145" i="12" s="1"/>
  <c r="N163" i="12" s="1"/>
  <c r="N44" i="5"/>
  <c r="T44" i="5"/>
  <c r="N32" i="5"/>
  <c r="O131" i="5"/>
  <c r="O27" i="12"/>
  <c r="R49" i="5"/>
  <c r="R48" i="5" s="1"/>
  <c r="M61" i="5"/>
  <c r="O154" i="5"/>
  <c r="S102" i="12"/>
  <c r="S145" i="12" s="1"/>
  <c r="S163" i="12" s="1"/>
  <c r="T153" i="7"/>
  <c r="I145" i="12"/>
  <c r="T145" i="12" s="1"/>
  <c r="M157" i="5"/>
  <c r="N91" i="5"/>
  <c r="O42" i="7"/>
  <c r="R25" i="5"/>
  <c r="N74" i="5"/>
  <c r="S74" i="5"/>
  <c r="N123" i="7"/>
  <c r="O74" i="5"/>
  <c r="O149" i="5"/>
  <c r="S99" i="5"/>
  <c r="R11" i="5"/>
  <c r="N42" i="7"/>
  <c r="T149" i="5"/>
  <c r="S36" i="7"/>
  <c r="N149" i="5"/>
  <c r="N153" i="7"/>
  <c r="N109" i="7"/>
  <c r="N114" i="7" s="1"/>
  <c r="M47" i="5"/>
  <c r="O91" i="5"/>
  <c r="O101" i="5"/>
  <c r="S153" i="7"/>
  <c r="H78" i="5"/>
  <c r="H96" i="5"/>
  <c r="S101" i="5"/>
  <c r="M93" i="5"/>
  <c r="R98" i="5"/>
  <c r="T130" i="5"/>
  <c r="R128" i="5"/>
  <c r="S61" i="5"/>
  <c r="R122" i="5"/>
  <c r="R83" i="5"/>
  <c r="S109" i="7"/>
  <c r="S114" i="7" s="1"/>
  <c r="N84" i="7"/>
  <c r="T61" i="5"/>
  <c r="T55" i="5"/>
  <c r="M38" i="5"/>
  <c r="O60" i="7"/>
  <c r="N69" i="5"/>
  <c r="T93" i="5"/>
  <c r="M46" i="5"/>
  <c r="M18" i="5"/>
  <c r="R149" i="5"/>
  <c r="O59" i="5"/>
  <c r="R68" i="5"/>
  <c r="M76" i="5"/>
  <c r="N101" i="5"/>
  <c r="S93" i="5"/>
  <c r="H148" i="5"/>
  <c r="H123" i="5"/>
  <c r="S69" i="5"/>
  <c r="S57" i="5"/>
  <c r="T159" i="5"/>
  <c r="O38" i="5"/>
  <c r="N55" i="5"/>
  <c r="N38" i="5"/>
  <c r="O69" i="5"/>
  <c r="N94" i="5"/>
  <c r="R152" i="5"/>
  <c r="N139" i="5"/>
  <c r="I96" i="5"/>
  <c r="O96" i="5" s="1"/>
  <c r="R45" i="5"/>
  <c r="M17" i="5"/>
  <c r="M155" i="5"/>
  <c r="R105" i="5"/>
  <c r="S94" i="5"/>
  <c r="S90" i="7"/>
  <c r="T53" i="5"/>
  <c r="O139" i="5"/>
  <c r="I123" i="5"/>
  <c r="O123" i="5" s="1"/>
  <c r="H105" i="5"/>
  <c r="I72" i="5"/>
  <c r="T72" i="5" s="1"/>
  <c r="T154" i="5"/>
  <c r="N130" i="5"/>
  <c r="M22" i="5"/>
  <c r="R151" i="5"/>
  <c r="T94" i="5"/>
  <c r="S154" i="5"/>
  <c r="S73" i="5"/>
  <c r="S53" i="5"/>
  <c r="S84" i="7"/>
  <c r="I66" i="5"/>
  <c r="T66" i="5" s="1"/>
  <c r="R101" i="5"/>
  <c r="M133" i="5"/>
  <c r="N141" i="5"/>
  <c r="S143" i="7"/>
  <c r="T141" i="5"/>
  <c r="T126" i="7"/>
  <c r="M53" i="5"/>
  <c r="R43" i="5"/>
  <c r="N66" i="7"/>
  <c r="S139" i="5"/>
  <c r="S16" i="5"/>
  <c r="R82" i="5"/>
  <c r="S40" i="5"/>
  <c r="S141" i="5"/>
  <c r="N54" i="7"/>
  <c r="S72" i="7"/>
  <c r="H153" i="5"/>
  <c r="R153" i="5" s="1"/>
  <c r="N16" i="5"/>
  <c r="S150" i="5"/>
  <c r="R15" i="5"/>
  <c r="S88" i="5"/>
  <c r="O21" i="5"/>
  <c r="R159" i="5"/>
  <c r="T142" i="5"/>
  <c r="M94" i="5"/>
  <c r="O159" i="5"/>
  <c r="M79" i="5"/>
  <c r="O93" i="5"/>
  <c r="O133" i="5"/>
  <c r="N31" i="5"/>
  <c r="O157" i="5"/>
  <c r="O16" i="5"/>
  <c r="O150" i="5"/>
  <c r="S100" i="5"/>
  <c r="T22" i="5"/>
  <c r="I129" i="5"/>
  <c r="N129" i="5" s="1"/>
  <c r="S129" i="5" s="1"/>
  <c r="T131" i="5"/>
  <c r="T70" i="5"/>
  <c r="O99" i="5"/>
  <c r="T88" i="5"/>
  <c r="N21" i="5"/>
  <c r="I48" i="5"/>
  <c r="O48" i="5" s="1"/>
  <c r="N142" i="5"/>
  <c r="T117" i="5"/>
  <c r="S159" i="5"/>
  <c r="O58" i="5"/>
  <c r="S50" i="5"/>
  <c r="M62" i="5"/>
  <c r="O18" i="5"/>
  <c r="T33" i="5"/>
  <c r="T41" i="5"/>
  <c r="R113" i="5"/>
  <c r="R109" i="5" s="1"/>
  <c r="N92" i="5"/>
  <c r="N152" i="5"/>
  <c r="N58" i="5"/>
  <c r="H19" i="5"/>
  <c r="N111" i="5"/>
  <c r="M55" i="5"/>
  <c r="T112" i="5"/>
  <c r="T134" i="5"/>
  <c r="T111" i="5"/>
  <c r="R91" i="5"/>
  <c r="R90" i="5" s="1"/>
  <c r="M58" i="5"/>
  <c r="T50" i="5"/>
  <c r="O13" i="5"/>
  <c r="R63" i="5"/>
  <c r="T18" i="5"/>
  <c r="S112" i="5"/>
  <c r="O86" i="5"/>
  <c r="R34" i="5"/>
  <c r="O62" i="5"/>
  <c r="S41" i="5"/>
  <c r="N40" i="5"/>
  <c r="S52" i="5"/>
  <c r="R100" i="5"/>
  <c r="S152" i="5"/>
  <c r="N59" i="5"/>
  <c r="R99" i="5"/>
  <c r="R77" i="5"/>
  <c r="I148" i="5"/>
  <c r="T148" i="5" s="1"/>
  <c r="I153" i="5"/>
  <c r="T153" i="5" s="1"/>
  <c r="I60" i="5"/>
  <c r="T60" i="5" s="1"/>
  <c r="I109" i="5"/>
  <c r="T109" i="5" s="1"/>
  <c r="S134" i="5"/>
  <c r="S111" i="5"/>
  <c r="N50" i="5"/>
  <c r="N13" i="5"/>
  <c r="O22" i="5"/>
  <c r="S18" i="5"/>
  <c r="O112" i="5"/>
  <c r="S86" i="5"/>
  <c r="N62" i="5"/>
  <c r="N99" i="5"/>
  <c r="O88" i="5"/>
  <c r="O41" i="5"/>
  <c r="T40" i="5"/>
  <c r="M50" i="5"/>
  <c r="O52" i="5"/>
  <c r="H12" i="5"/>
  <c r="H27" i="5" s="1"/>
  <c r="T152" i="5"/>
  <c r="S59" i="5"/>
  <c r="S15" i="5"/>
  <c r="M95" i="5"/>
  <c r="H60" i="5"/>
  <c r="S38" i="5"/>
  <c r="T62" i="5"/>
  <c r="O15" i="5"/>
  <c r="T120" i="5"/>
  <c r="O26" i="5"/>
  <c r="S158" i="5"/>
  <c r="T57" i="5"/>
  <c r="N37" i="5"/>
  <c r="T51" i="5"/>
  <c r="N34" i="5"/>
  <c r="M31" i="5"/>
  <c r="H36" i="5"/>
  <c r="R154" i="5"/>
  <c r="T46" i="5"/>
  <c r="O151" i="5"/>
  <c r="T158" i="5"/>
  <c r="T20" i="5"/>
  <c r="O135" i="5"/>
  <c r="M128" i="5"/>
  <c r="N57" i="5"/>
  <c r="N35" i="5"/>
  <c r="H42" i="5"/>
  <c r="S95" i="5"/>
  <c r="R33" i="5"/>
  <c r="R158" i="5"/>
  <c r="N17" i="5"/>
  <c r="I105" i="5"/>
  <c r="O105" i="5" s="1"/>
  <c r="H66" i="5"/>
  <c r="H90" i="5"/>
  <c r="T32" i="5"/>
  <c r="I36" i="5"/>
  <c r="T36" i="5" s="1"/>
  <c r="O87" i="5"/>
  <c r="N79" i="5"/>
  <c r="I132" i="5"/>
  <c r="O132" i="5" s="1"/>
  <c r="M35" i="5"/>
  <c r="I19" i="5"/>
  <c r="O19" i="5" s="1"/>
  <c r="T26" i="5"/>
  <c r="H143" i="5"/>
  <c r="S37" i="5"/>
  <c r="S51" i="5"/>
  <c r="O34" i="5"/>
  <c r="H30" i="5"/>
  <c r="I143" i="5"/>
  <c r="O143" i="5" s="1"/>
  <c r="R37" i="5"/>
  <c r="N140" i="5"/>
  <c r="I54" i="5"/>
  <c r="T54" i="5" s="1"/>
  <c r="S46" i="5"/>
  <c r="T151" i="5"/>
  <c r="N158" i="5"/>
  <c r="S20" i="5"/>
  <c r="S135" i="5"/>
  <c r="R26" i="5"/>
  <c r="O35" i="5"/>
  <c r="T95" i="5"/>
  <c r="M39" i="5"/>
  <c r="S77" i="5"/>
  <c r="H72" i="5"/>
  <c r="N87" i="5"/>
  <c r="N84" i="5" s="1"/>
  <c r="H48" i="5"/>
  <c r="T77" i="5"/>
  <c r="I30" i="5"/>
  <c r="O30" i="5" s="1"/>
  <c r="M111" i="5"/>
  <c r="T135" i="5"/>
  <c r="T35" i="5"/>
  <c r="S75" i="5"/>
  <c r="I90" i="5"/>
  <c r="T90" i="5" s="1"/>
  <c r="T37" i="5"/>
  <c r="O51" i="5"/>
  <c r="S34" i="5"/>
  <c r="M120" i="5"/>
  <c r="M41" i="5"/>
  <c r="S140" i="5"/>
  <c r="R65" i="5"/>
  <c r="N46" i="5"/>
  <c r="N151" i="5"/>
  <c r="H84" i="5"/>
  <c r="O158" i="5"/>
  <c r="O20" i="5"/>
  <c r="M51" i="5"/>
  <c r="M26" i="5"/>
  <c r="N95" i="5"/>
  <c r="I42" i="5"/>
  <c r="T42" i="5" s="1"/>
  <c r="H109" i="5"/>
  <c r="O17" i="5"/>
  <c r="T76" i="5"/>
  <c r="I84" i="5"/>
  <c r="S32" i="5"/>
  <c r="I78" i="5"/>
  <c r="T78" i="5" s="1"/>
  <c r="T140" i="5"/>
  <c r="S151" i="5"/>
  <c r="H54" i="5"/>
  <c r="T108" i="5"/>
  <c r="S55" i="5"/>
  <c r="O25" i="5"/>
  <c r="O53" i="5"/>
  <c r="N76" i="5"/>
  <c r="I12" i="5"/>
  <c r="T12" i="5" s="1"/>
  <c r="M134" i="5"/>
  <c r="R73" i="5"/>
  <c r="T17" i="5"/>
  <c r="N77" i="5"/>
  <c r="H132" i="5"/>
  <c r="M132" i="5" s="1"/>
  <c r="R132" i="5" s="1"/>
  <c r="M78" i="7"/>
  <c r="N19" i="7"/>
  <c r="R90" i="7"/>
  <c r="H136" i="7"/>
  <c r="N143" i="7"/>
  <c r="M36" i="7"/>
  <c r="S60" i="7"/>
  <c r="N148" i="7"/>
  <c r="N160" i="7" s="1"/>
  <c r="R84" i="7"/>
  <c r="N48" i="7"/>
  <c r="M12" i="7"/>
  <c r="S19" i="7"/>
  <c r="M54" i="7"/>
  <c r="S12" i="7"/>
  <c r="N90" i="7"/>
  <c r="N72" i="7"/>
  <c r="S42" i="7"/>
  <c r="M136" i="7"/>
  <c r="T102" i="12"/>
  <c r="O102" i="12"/>
  <c r="N36" i="7"/>
  <c r="R96" i="7"/>
  <c r="R60" i="7"/>
  <c r="R136" i="7"/>
  <c r="S48" i="7"/>
  <c r="R145" i="12"/>
  <c r="R163" i="12" s="1"/>
  <c r="M60" i="7"/>
  <c r="S148" i="7"/>
  <c r="O54" i="7"/>
  <c r="T109" i="7"/>
  <c r="N30" i="7"/>
  <c r="N96" i="7"/>
  <c r="S96" i="7"/>
  <c r="R54" i="7"/>
  <c r="R102" i="7" s="1"/>
  <c r="M153" i="7"/>
  <c r="M160" i="7" s="1"/>
  <c r="M109" i="7"/>
  <c r="M114" i="7" s="1"/>
  <c r="S123" i="7"/>
  <c r="S78" i="7"/>
  <c r="S30" i="7"/>
  <c r="M48" i="7"/>
  <c r="O126" i="7"/>
  <c r="S66" i="7"/>
  <c r="S54" i="7"/>
  <c r="R72" i="7"/>
  <c r="N12" i="7"/>
  <c r="N60" i="7"/>
  <c r="N78" i="7"/>
  <c r="M96" i="5"/>
  <c r="T123" i="7"/>
  <c r="O78" i="7"/>
  <c r="R27" i="7"/>
  <c r="R160" i="7"/>
  <c r="I136" i="7"/>
  <c r="T136" i="7" s="1"/>
  <c r="O129" i="7"/>
  <c r="T132" i="7"/>
  <c r="N129" i="7"/>
  <c r="S129" i="7" s="1"/>
  <c r="N132" i="7"/>
  <c r="S132" i="7" s="1"/>
  <c r="T148" i="7"/>
  <c r="H160" i="7"/>
  <c r="I160" i="7"/>
  <c r="O160" i="7" s="1"/>
  <c r="O96" i="7"/>
  <c r="O30" i="7"/>
  <c r="I27" i="7"/>
  <c r="T27" i="7" s="1"/>
  <c r="I114" i="7"/>
  <c r="T114" i="7" s="1"/>
  <c r="O84" i="7"/>
  <c r="O105" i="7"/>
  <c r="H102" i="7"/>
  <c r="O66" i="7"/>
  <c r="O48" i="7"/>
  <c r="O36" i="7"/>
  <c r="I102" i="7"/>
  <c r="O102" i="7" s="1"/>
  <c r="M27" i="7"/>
  <c r="T145" i="10"/>
  <c r="O145" i="10"/>
  <c r="N60" i="5" l="1"/>
  <c r="S42" i="5"/>
  <c r="T19" i="5"/>
  <c r="I114" i="5"/>
  <c r="O114" i="5" s="1"/>
  <c r="O109" i="5"/>
  <c r="M123" i="5"/>
  <c r="T123" i="5"/>
  <c r="M66" i="5"/>
  <c r="R36" i="5"/>
  <c r="R66" i="5"/>
  <c r="R84" i="5"/>
  <c r="N48" i="5"/>
  <c r="T96" i="5"/>
  <c r="S19" i="5"/>
  <c r="R42" i="5"/>
  <c r="S66" i="5"/>
  <c r="N78" i="5"/>
  <c r="S105" i="5"/>
  <c r="S27" i="7"/>
  <c r="M78" i="5"/>
  <c r="S78" i="5"/>
  <c r="N109" i="5"/>
  <c r="N114" i="5" s="1"/>
  <c r="S60" i="5"/>
  <c r="N19" i="5"/>
  <c r="N123" i="5"/>
  <c r="M48" i="5"/>
  <c r="R143" i="5"/>
  <c r="T105" i="5"/>
  <c r="N66" i="5"/>
  <c r="R12" i="5"/>
  <c r="M84" i="5"/>
  <c r="S123" i="5"/>
  <c r="N30" i="5"/>
  <c r="R78" i="5"/>
  <c r="O36" i="5"/>
  <c r="M136" i="5"/>
  <c r="N153" i="5"/>
  <c r="H160" i="5"/>
  <c r="R96" i="5"/>
  <c r="R19" i="5"/>
  <c r="R123" i="5"/>
  <c r="R136" i="5"/>
  <c r="S148" i="5"/>
  <c r="S90" i="5"/>
  <c r="N42" i="5"/>
  <c r="S153" i="5"/>
  <c r="N132" i="5"/>
  <c r="S132" i="5" s="1"/>
  <c r="S136" i="5" s="1"/>
  <c r="O153" i="5"/>
  <c r="O145" i="12"/>
  <c r="S160" i="7"/>
  <c r="M109" i="5"/>
  <c r="M114" i="5" s="1"/>
  <c r="O12" i="5"/>
  <c r="S12" i="5"/>
  <c r="M60" i="5"/>
  <c r="T132" i="5"/>
  <c r="O90" i="5"/>
  <c r="N54" i="5"/>
  <c r="O60" i="5"/>
  <c r="M30" i="5"/>
  <c r="N27" i="7"/>
  <c r="R114" i="5"/>
  <c r="M153" i="5"/>
  <c r="M160" i="5" s="1"/>
  <c r="M36" i="5"/>
  <c r="T30" i="5"/>
  <c r="S36" i="5"/>
  <c r="M72" i="5"/>
  <c r="M42" i="5"/>
  <c r="S30" i="5"/>
  <c r="N143" i="5"/>
  <c r="R148" i="5"/>
  <c r="R160" i="5" s="1"/>
  <c r="N148" i="5"/>
  <c r="H102" i="5"/>
  <c r="S48" i="5"/>
  <c r="M12" i="5"/>
  <c r="K19" i="1" s="1"/>
  <c r="K18" i="1" s="1"/>
  <c r="K45" i="1" s="1"/>
  <c r="S96" i="5"/>
  <c r="N90" i="5"/>
  <c r="O72" i="5"/>
  <c r="H114" i="5"/>
  <c r="I136" i="5"/>
  <c r="O136" i="5" s="1"/>
  <c r="H136" i="5"/>
  <c r="S54" i="5"/>
  <c r="S143" i="5"/>
  <c r="S109" i="5"/>
  <c r="O129" i="5"/>
  <c r="M19" i="5"/>
  <c r="T129" i="5"/>
  <c r="T48" i="5"/>
  <c r="N102" i="7"/>
  <c r="I27" i="5"/>
  <c r="T27" i="5" s="1"/>
  <c r="N96" i="5"/>
  <c r="O66" i="5"/>
  <c r="R30" i="5"/>
  <c r="S84" i="5"/>
  <c r="M90" i="5"/>
  <c r="N72" i="5"/>
  <c r="S136" i="7"/>
  <c r="R60" i="5"/>
  <c r="M54" i="5"/>
  <c r="N12" i="5"/>
  <c r="N36" i="5"/>
  <c r="I102" i="5"/>
  <c r="T102" i="5" s="1"/>
  <c r="O42" i="5"/>
  <c r="R72" i="5"/>
  <c r="S72" i="5"/>
  <c r="I160" i="5"/>
  <c r="T160" i="5" s="1"/>
  <c r="O148" i="5"/>
  <c r="T84" i="5"/>
  <c r="O84" i="5"/>
  <c r="O54" i="5"/>
  <c r="O78" i="5"/>
  <c r="T143" i="5"/>
  <c r="M102" i="7"/>
  <c r="H145" i="7"/>
  <c r="S102" i="7"/>
  <c r="O136" i="7"/>
  <c r="R145" i="7"/>
  <c r="R163" i="7" s="1"/>
  <c r="N136" i="7"/>
  <c r="T160" i="7"/>
  <c r="O27" i="7"/>
  <c r="O114" i="7"/>
  <c r="T102" i="7"/>
  <c r="I145" i="7"/>
  <c r="T145" i="7" s="1"/>
  <c r="T114" i="5"/>
  <c r="M145" i="7"/>
  <c r="M163" i="7" s="1"/>
  <c r="T24" i="4"/>
  <c r="S24" i="4"/>
  <c r="R24" i="4"/>
  <c r="F108" i="4"/>
  <c r="G108" i="4" s="1"/>
  <c r="F107" i="4"/>
  <c r="G107" i="4" s="1"/>
  <c r="F24" i="4"/>
  <c r="G24" i="4" s="1"/>
  <c r="K46" i="1" l="1"/>
  <c r="K47" i="1" s="1"/>
  <c r="M27" i="5"/>
  <c r="N27" i="5"/>
  <c r="S114" i="5"/>
  <c r="S27" i="5"/>
  <c r="S160" i="5"/>
  <c r="N160" i="5"/>
  <c r="R27" i="5"/>
  <c r="T136" i="5"/>
  <c r="N136" i="5"/>
  <c r="S145" i="7"/>
  <c r="S163" i="7" s="1"/>
  <c r="H145" i="5"/>
  <c r="N102" i="5"/>
  <c r="N145" i="7"/>
  <c r="N163" i="7" s="1"/>
  <c r="S102" i="5"/>
  <c r="R102" i="5"/>
  <c r="O27" i="5"/>
  <c r="M102" i="5"/>
  <c r="M145" i="5" s="1"/>
  <c r="M163" i="5" s="1"/>
  <c r="I145" i="5"/>
  <c r="O145" i="5" s="1"/>
  <c r="O102" i="5"/>
  <c r="O160" i="5"/>
  <c r="O145" i="7"/>
  <c r="Q153" i="4"/>
  <c r="P153" i="4"/>
  <c r="Q148" i="4"/>
  <c r="P148" i="4"/>
  <c r="Q143" i="4"/>
  <c r="P143" i="4"/>
  <c r="Q132" i="4"/>
  <c r="P132" i="4"/>
  <c r="Q129" i="4"/>
  <c r="P129" i="4"/>
  <c r="Q126" i="4"/>
  <c r="P126" i="4"/>
  <c r="Q123" i="4"/>
  <c r="P123" i="4"/>
  <c r="Q109" i="4"/>
  <c r="P109" i="4"/>
  <c r="Q105" i="4"/>
  <c r="P105" i="4"/>
  <c r="Q96" i="4"/>
  <c r="P96" i="4"/>
  <c r="Q90" i="4"/>
  <c r="P90" i="4"/>
  <c r="Q84" i="4"/>
  <c r="P84" i="4"/>
  <c r="Q78" i="4"/>
  <c r="P78" i="4"/>
  <c r="Q72" i="4"/>
  <c r="P72" i="4"/>
  <c r="Q66" i="4"/>
  <c r="P66" i="4"/>
  <c r="Q60" i="4"/>
  <c r="P60" i="4"/>
  <c r="Q54" i="4"/>
  <c r="P54" i="4"/>
  <c r="Q48" i="4"/>
  <c r="P48" i="4"/>
  <c r="Q42" i="4"/>
  <c r="P42" i="4"/>
  <c r="Q36" i="4"/>
  <c r="P36" i="4"/>
  <c r="Q30" i="4"/>
  <c r="P30" i="4"/>
  <c r="Q19" i="4"/>
  <c r="P19" i="4"/>
  <c r="Q12" i="4"/>
  <c r="P12" i="4"/>
  <c r="L153" i="4"/>
  <c r="K153" i="4"/>
  <c r="L148" i="4"/>
  <c r="L160" i="4" s="1"/>
  <c r="K148" i="4"/>
  <c r="L143" i="4"/>
  <c r="K143" i="4"/>
  <c r="L132" i="4"/>
  <c r="K132" i="4"/>
  <c r="L129" i="4"/>
  <c r="K129" i="4"/>
  <c r="L126" i="4"/>
  <c r="K126" i="4"/>
  <c r="L123" i="4"/>
  <c r="K123" i="4"/>
  <c r="L109" i="4"/>
  <c r="K109" i="4"/>
  <c r="L105" i="4"/>
  <c r="K105" i="4"/>
  <c r="S145" i="5" l="1"/>
  <c r="S163" i="5" s="1"/>
  <c r="R145" i="5"/>
  <c r="R163" i="5" s="1"/>
  <c r="N145" i="5"/>
  <c r="N163" i="5" s="1"/>
  <c r="T145" i="5"/>
  <c r="L136" i="4"/>
  <c r="K114" i="4"/>
  <c r="P27" i="4"/>
  <c r="K160" i="4"/>
  <c r="P114" i="4"/>
  <c r="Q114" i="4"/>
  <c r="Q27" i="4"/>
  <c r="L114" i="4"/>
  <c r="K136" i="4"/>
  <c r="Q160" i="4"/>
  <c r="P160" i="4"/>
  <c r="P136" i="4"/>
  <c r="Q136" i="4"/>
  <c r="P102" i="4"/>
  <c r="Q102" i="4"/>
  <c r="L96" i="4"/>
  <c r="K96" i="4"/>
  <c r="L90" i="4"/>
  <c r="K90" i="4"/>
  <c r="L84" i="4"/>
  <c r="K84" i="4"/>
  <c r="L78" i="4"/>
  <c r="K78" i="4"/>
  <c r="L72" i="4"/>
  <c r="K72" i="4"/>
  <c r="L66" i="4"/>
  <c r="K66" i="4"/>
  <c r="L60" i="4"/>
  <c r="K60" i="4"/>
  <c r="L54" i="4"/>
  <c r="K54" i="4"/>
  <c r="L48" i="4"/>
  <c r="K48" i="4"/>
  <c r="L42" i="4"/>
  <c r="K42" i="4"/>
  <c r="L36" i="4"/>
  <c r="K36" i="4"/>
  <c r="L30" i="4"/>
  <c r="K30" i="4"/>
  <c r="P145" i="4" l="1"/>
  <c r="L102" i="4"/>
  <c r="K102" i="4"/>
  <c r="P163" i="4"/>
  <c r="Q145" i="4"/>
  <c r="Q163" i="4" s="1"/>
  <c r="T163" i="4" s="1"/>
  <c r="I22" i="1"/>
  <c r="E30" i="2"/>
  <c r="G30" i="2" s="1"/>
  <c r="E29" i="2"/>
  <c r="G29" i="2" s="1"/>
  <c r="E28" i="2"/>
  <c r="G28" i="2" s="1"/>
  <c r="E27" i="2"/>
  <c r="E26" i="2"/>
  <c r="E25" i="2"/>
  <c r="E24" i="2"/>
  <c r="E23" i="2"/>
  <c r="G23" i="2" s="1"/>
  <c r="E22" i="2"/>
  <c r="G22" i="2" s="1"/>
  <c r="E21" i="2"/>
  <c r="G21" i="2" s="1"/>
  <c r="E20" i="2"/>
  <c r="G20" i="2" s="1"/>
  <c r="E19" i="2"/>
  <c r="E18" i="2"/>
  <c r="E17" i="2"/>
  <c r="E16" i="2"/>
  <c r="E15" i="2"/>
  <c r="G15" i="2" s="1"/>
  <c r="E14" i="2"/>
  <c r="G14" i="2" s="1"/>
  <c r="E13" i="2"/>
  <c r="G13" i="2" s="1"/>
  <c r="E12" i="2"/>
  <c r="G12" i="2" s="1"/>
  <c r="E11" i="2"/>
  <c r="E10" i="2"/>
  <c r="E9" i="2"/>
  <c r="E8" i="2"/>
  <c r="E7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T5" i="2"/>
  <c r="R5" i="2"/>
  <c r="U31" i="2"/>
  <c r="T31" i="2"/>
  <c r="S31" i="2"/>
  <c r="R31" i="2"/>
  <c r="G27" i="2"/>
  <c r="G26" i="2"/>
  <c r="G25" i="2"/>
  <c r="G24" i="2"/>
  <c r="G19" i="2"/>
  <c r="G18" i="2"/>
  <c r="G17" i="2"/>
  <c r="G16" i="2"/>
  <c r="G11" i="2"/>
  <c r="G10" i="2"/>
  <c r="G9" i="2"/>
  <c r="G8" i="2"/>
  <c r="H18" i="9"/>
  <c r="G18" i="9"/>
  <c r="H3" i="9"/>
  <c r="G3" i="9"/>
  <c r="I21" i="1"/>
  <c r="I20" i="1"/>
  <c r="I36" i="1" l="1"/>
  <c r="G2" i="2"/>
  <c r="L19" i="1"/>
  <c r="L18" i="1" s="1"/>
  <c r="L45" i="1" s="1"/>
  <c r="I42" i="1"/>
  <c r="I23" i="1"/>
  <c r="I19" i="1"/>
  <c r="H22" i="1"/>
  <c r="H21" i="1"/>
  <c r="H20" i="1"/>
  <c r="L16" i="1"/>
  <c r="I16" i="1"/>
  <c r="L46" i="1" l="1"/>
  <c r="L47" i="1" s="1"/>
  <c r="F18" i="9"/>
  <c r="E18" i="9"/>
  <c r="D18" i="9"/>
  <c r="C18" i="9"/>
  <c r="B18" i="9"/>
  <c r="F3" i="9"/>
  <c r="E3" i="9"/>
  <c r="D3" i="9"/>
  <c r="C3" i="9"/>
  <c r="B3" i="9"/>
  <c r="I18" i="1" l="1"/>
  <c r="I45" i="1" s="1"/>
  <c r="I46" i="1" l="1"/>
  <c r="I47" i="1" s="1"/>
  <c r="G7" i="2"/>
  <c r="G31" i="2" s="1"/>
  <c r="O31" i="2"/>
  <c r="N31" i="2"/>
  <c r="K31" i="2"/>
  <c r="J31" i="2"/>
  <c r="Q31" i="2"/>
  <c r="P31" i="2"/>
  <c r="M31" i="2"/>
  <c r="L31" i="2"/>
  <c r="I31" i="2"/>
  <c r="H31" i="2"/>
  <c r="P5" i="2"/>
  <c r="N5" i="2"/>
  <c r="L5" i="2"/>
  <c r="J5" i="2"/>
  <c r="H5" i="2"/>
  <c r="F158" i="4"/>
  <c r="G158" i="4" s="1"/>
  <c r="F157" i="4"/>
  <c r="F156" i="4"/>
  <c r="G156" i="4" s="1"/>
  <c r="F155" i="4"/>
  <c r="G155" i="4" s="1"/>
  <c r="F154" i="4"/>
  <c r="F152" i="4"/>
  <c r="G152" i="4" s="1"/>
  <c r="F151" i="4"/>
  <c r="G151" i="4" s="1"/>
  <c r="F150" i="4"/>
  <c r="F149" i="4"/>
  <c r="F142" i="4"/>
  <c r="G142" i="4" s="1"/>
  <c r="F141" i="4"/>
  <c r="G141" i="4" s="1"/>
  <c r="F140" i="4"/>
  <c r="G140" i="4" s="1"/>
  <c r="F139" i="4"/>
  <c r="G139" i="4" s="1"/>
  <c r="F135" i="4"/>
  <c r="G135" i="4" s="1"/>
  <c r="F134" i="4"/>
  <c r="G134" i="4" s="1"/>
  <c r="F133" i="4"/>
  <c r="G133" i="4" s="1"/>
  <c r="F131" i="4"/>
  <c r="G131" i="4" s="1"/>
  <c r="F130" i="4"/>
  <c r="G130" i="4" s="1"/>
  <c r="F128" i="4"/>
  <c r="G128" i="4" s="1"/>
  <c r="F127" i="4"/>
  <c r="G127" i="4" s="1"/>
  <c r="F122" i="4"/>
  <c r="G122" i="4" s="1"/>
  <c r="F121" i="4"/>
  <c r="G121" i="4" s="1"/>
  <c r="F120" i="4"/>
  <c r="G120" i="4" s="1"/>
  <c r="F118" i="4"/>
  <c r="G118" i="4" s="1"/>
  <c r="F117" i="4"/>
  <c r="F113" i="4"/>
  <c r="F112" i="4"/>
  <c r="G112" i="4" s="1"/>
  <c r="F111" i="4"/>
  <c r="G111" i="4" s="1"/>
  <c r="F110" i="4"/>
  <c r="F106" i="4"/>
  <c r="F101" i="4"/>
  <c r="G101" i="4" s="1"/>
  <c r="F100" i="4"/>
  <c r="F99" i="4"/>
  <c r="F98" i="4"/>
  <c r="F97" i="4"/>
  <c r="G97" i="4" s="1"/>
  <c r="F95" i="4"/>
  <c r="F94" i="4"/>
  <c r="G94" i="4" s="1"/>
  <c r="F93" i="4"/>
  <c r="G93" i="4" s="1"/>
  <c r="F92" i="4"/>
  <c r="G92" i="4" s="1"/>
  <c r="F91" i="4"/>
  <c r="G91" i="4" s="1"/>
  <c r="F89" i="4"/>
  <c r="F88" i="4"/>
  <c r="F87" i="4"/>
  <c r="G87" i="4" s="1"/>
  <c r="F86" i="4"/>
  <c r="F85" i="4"/>
  <c r="F83" i="4"/>
  <c r="G83" i="4" s="1"/>
  <c r="F82" i="4"/>
  <c r="G82" i="4" s="1"/>
  <c r="F81" i="4"/>
  <c r="F80" i="4"/>
  <c r="G80" i="4" s="1"/>
  <c r="F79" i="4"/>
  <c r="G79" i="4" s="1"/>
  <c r="F77" i="4"/>
  <c r="G77" i="4" s="1"/>
  <c r="F76" i="4"/>
  <c r="G76" i="4" s="1"/>
  <c r="F75" i="4"/>
  <c r="G75" i="4" s="1"/>
  <c r="F74" i="4"/>
  <c r="F73" i="4"/>
  <c r="G73" i="4" s="1"/>
  <c r="F71" i="4"/>
  <c r="F70" i="4"/>
  <c r="G70" i="4" s="1"/>
  <c r="F69" i="4"/>
  <c r="F68" i="4"/>
  <c r="F67" i="4"/>
  <c r="F65" i="4"/>
  <c r="G65" i="4" s="1"/>
  <c r="F64" i="4"/>
  <c r="F63" i="4"/>
  <c r="G63" i="4" s="1"/>
  <c r="F62" i="4"/>
  <c r="G62" i="4" s="1"/>
  <c r="F61" i="4"/>
  <c r="G61" i="4" s="1"/>
  <c r="F59" i="4"/>
  <c r="G59" i="4" s="1"/>
  <c r="F58" i="4"/>
  <c r="G58" i="4" s="1"/>
  <c r="F57" i="4"/>
  <c r="G57" i="4" s="1"/>
  <c r="F56" i="4"/>
  <c r="G56" i="4" s="1"/>
  <c r="F55" i="4"/>
  <c r="F53" i="4"/>
  <c r="G53" i="4" s="1"/>
  <c r="F52" i="4"/>
  <c r="G52" i="4" s="1"/>
  <c r="F51" i="4"/>
  <c r="G51" i="4" s="1"/>
  <c r="F50" i="4"/>
  <c r="F49" i="4"/>
  <c r="F47" i="4"/>
  <c r="F46" i="4"/>
  <c r="F45" i="4"/>
  <c r="G45" i="4" s="1"/>
  <c r="F44" i="4"/>
  <c r="G44" i="4" s="1"/>
  <c r="F43" i="4"/>
  <c r="G43" i="4" s="1"/>
  <c r="F41" i="4"/>
  <c r="G41" i="4" s="1"/>
  <c r="F40" i="4"/>
  <c r="G40" i="4" s="1"/>
  <c r="F39" i="4"/>
  <c r="G39" i="4" s="1"/>
  <c r="F38" i="4"/>
  <c r="G38" i="4" s="1"/>
  <c r="F37" i="4"/>
  <c r="G37" i="4" s="1"/>
  <c r="F35" i="4"/>
  <c r="G35" i="4" s="1"/>
  <c r="F34" i="4"/>
  <c r="G34" i="4" s="1"/>
  <c r="F33" i="4"/>
  <c r="F32" i="4"/>
  <c r="F31" i="4"/>
  <c r="G31" i="4" s="1"/>
  <c r="F26" i="4"/>
  <c r="G26" i="4" s="1"/>
  <c r="F25" i="4"/>
  <c r="G25" i="4" s="1"/>
  <c r="F23" i="4"/>
  <c r="G23" i="4" s="1"/>
  <c r="F22" i="4"/>
  <c r="F21" i="4"/>
  <c r="G21" i="4" s="1"/>
  <c r="F20" i="4"/>
  <c r="G20" i="4" s="1"/>
  <c r="K19" i="4"/>
  <c r="F18" i="4"/>
  <c r="G18" i="4" s="1"/>
  <c r="F17" i="4"/>
  <c r="G17" i="4" s="1"/>
  <c r="F16" i="4"/>
  <c r="G16" i="4" s="1"/>
  <c r="F15" i="4"/>
  <c r="G15" i="4" s="1"/>
  <c r="F14" i="4"/>
  <c r="F13" i="4"/>
  <c r="K12" i="4"/>
  <c r="G11" i="4"/>
  <c r="F31" i="2"/>
  <c r="H16" i="1"/>
  <c r="G16" i="1"/>
  <c r="F16" i="1"/>
  <c r="E16" i="1"/>
  <c r="D16" i="1"/>
  <c r="F153" i="4" l="1"/>
  <c r="G13" i="4"/>
  <c r="D20" i="1"/>
  <c r="F132" i="4"/>
  <c r="G154" i="4"/>
  <c r="F129" i="4"/>
  <c r="F60" i="4"/>
  <c r="F72" i="4"/>
  <c r="F54" i="4"/>
  <c r="G55" i="4"/>
  <c r="G54" i="4" s="1"/>
  <c r="D28" i="1" s="1"/>
  <c r="F78" i="4"/>
  <c r="F84" i="4"/>
  <c r="F30" i="4"/>
  <c r="H8" i="4"/>
  <c r="I8" i="4"/>
  <c r="D31" i="2"/>
  <c r="G126" i="4"/>
  <c r="G129" i="4"/>
  <c r="G132" i="4"/>
  <c r="F19" i="4"/>
  <c r="L12" i="4"/>
  <c r="F36" i="4"/>
  <c r="F123" i="4"/>
  <c r="F143" i="4"/>
  <c r="K27" i="4"/>
  <c r="K145" i="4" s="1"/>
  <c r="K163" i="4" s="1"/>
  <c r="G36" i="4"/>
  <c r="D25" i="1" s="1"/>
  <c r="F42" i="4"/>
  <c r="F126" i="4"/>
  <c r="G143" i="4"/>
  <c r="D41" i="1" s="1"/>
  <c r="G74" i="4"/>
  <c r="G72" i="4" s="1"/>
  <c r="D31" i="1" s="1"/>
  <c r="F109" i="4"/>
  <c r="E31" i="2"/>
  <c r="L19" i="4"/>
  <c r="F48" i="4"/>
  <c r="F90" i="4"/>
  <c r="G150" i="4"/>
  <c r="G67" i="4"/>
  <c r="G98" i="4"/>
  <c r="F12" i="4"/>
  <c r="G14" i="4"/>
  <c r="G22" i="4"/>
  <c r="G32" i="4"/>
  <c r="G46" i="4"/>
  <c r="G49" i="4"/>
  <c r="G64" i="4"/>
  <c r="G60" i="4" s="1"/>
  <c r="G68" i="4"/>
  <c r="G71" i="4"/>
  <c r="G81" i="4"/>
  <c r="G78" i="4" s="1"/>
  <c r="G85" i="4"/>
  <c r="G88" i="4"/>
  <c r="G95" i="4"/>
  <c r="G90" i="4" s="1"/>
  <c r="G99" i="4"/>
  <c r="F96" i="4"/>
  <c r="F105" i="4"/>
  <c r="G33" i="4"/>
  <c r="G47" i="4"/>
  <c r="G50" i="4"/>
  <c r="G69" i="4"/>
  <c r="G86" i="4"/>
  <c r="G89" i="4"/>
  <c r="G100" i="4"/>
  <c r="G106" i="4"/>
  <c r="G110" i="4"/>
  <c r="G113" i="4"/>
  <c r="F66" i="4"/>
  <c r="G149" i="4"/>
  <c r="F148" i="4"/>
  <c r="G157" i="4"/>
  <c r="G117" i="4"/>
  <c r="G123" i="4" s="1"/>
  <c r="D39" i="1" s="1"/>
  <c r="G153" i="4" l="1"/>
  <c r="D44" i="1" s="1"/>
  <c r="F136" i="4"/>
  <c r="G136" i="4"/>
  <c r="D40" i="1" s="1"/>
  <c r="F27" i="4"/>
  <c r="L27" i="4"/>
  <c r="L145" i="4" s="1"/>
  <c r="L163" i="4" s="1"/>
  <c r="O163" i="4" s="1"/>
  <c r="D32" i="1"/>
  <c r="G30" i="4"/>
  <c r="D24" i="1" s="1"/>
  <c r="F114" i="4"/>
  <c r="G96" i="4"/>
  <c r="D35" i="1" s="1"/>
  <c r="F102" i="4"/>
  <c r="G48" i="4"/>
  <c r="D27" i="1" s="1"/>
  <c r="G42" i="4"/>
  <c r="D26" i="1" s="1"/>
  <c r="C25" i="1"/>
  <c r="H42" i="1"/>
  <c r="G20" i="1"/>
  <c r="G42" i="1"/>
  <c r="G36" i="1"/>
  <c r="C31" i="1"/>
  <c r="F20" i="1"/>
  <c r="E20" i="1"/>
  <c r="D34" i="1"/>
  <c r="F160" i="4"/>
  <c r="E22" i="1"/>
  <c r="G148" i="4"/>
  <c r="D43" i="1" s="1"/>
  <c r="G19" i="4"/>
  <c r="D22" i="1" s="1"/>
  <c r="G22" i="1"/>
  <c r="D29" i="1"/>
  <c r="G12" i="4"/>
  <c r="G66" i="4"/>
  <c r="G109" i="4"/>
  <c r="D38" i="1" s="1"/>
  <c r="C28" i="1"/>
  <c r="G105" i="4"/>
  <c r="D37" i="1" s="1"/>
  <c r="G84" i="4"/>
  <c r="C35" i="1" l="1"/>
  <c r="C32" i="1"/>
  <c r="G23" i="1"/>
  <c r="C44" i="1"/>
  <c r="F36" i="1"/>
  <c r="F145" i="4"/>
  <c r="F163" i="4" s="1"/>
  <c r="F161" i="4" s="1"/>
  <c r="C27" i="1"/>
  <c r="C29" i="1"/>
  <c r="C34" i="1"/>
  <c r="H36" i="1"/>
  <c r="H23" i="1"/>
  <c r="C38" i="1"/>
  <c r="C39" i="1"/>
  <c r="C40" i="1"/>
  <c r="C41" i="1"/>
  <c r="C20" i="1"/>
  <c r="F23" i="1"/>
  <c r="E23" i="1"/>
  <c r="E42" i="1"/>
  <c r="C43" i="1"/>
  <c r="D33" i="1"/>
  <c r="G102" i="4"/>
  <c r="F42" i="1"/>
  <c r="F22" i="1"/>
  <c r="C22" i="1" s="1"/>
  <c r="D36" i="1"/>
  <c r="G114" i="4"/>
  <c r="D30" i="1"/>
  <c r="D21" i="1"/>
  <c r="G27" i="4"/>
  <c r="E21" i="1"/>
  <c r="G21" i="1"/>
  <c r="G19" i="1" s="1"/>
  <c r="F21" i="1"/>
  <c r="G160" i="4"/>
  <c r="C30" i="1" l="1"/>
  <c r="C33" i="1"/>
  <c r="C24" i="1"/>
  <c r="C26" i="1"/>
  <c r="D23" i="1"/>
  <c r="E36" i="1"/>
  <c r="C37" i="1"/>
  <c r="C36" i="1" s="1"/>
  <c r="E19" i="1"/>
  <c r="E18" i="1" s="1"/>
  <c r="E45" i="1" s="1"/>
  <c r="E47" i="1" s="1"/>
  <c r="C21" i="1"/>
  <c r="G18" i="1"/>
  <c r="G45" i="1" s="1"/>
  <c r="G47" i="1" s="1"/>
  <c r="F19" i="1"/>
  <c r="H19" i="1"/>
  <c r="G145" i="4"/>
  <c r="G163" i="4" s="1"/>
  <c r="J8" i="4" s="1"/>
  <c r="D42" i="1"/>
  <c r="C42" i="1"/>
  <c r="F169" i="4"/>
  <c r="D19" i="1"/>
  <c r="H11" i="4" l="1"/>
  <c r="H13" i="4"/>
  <c r="I11" i="4"/>
  <c r="G161" i="4"/>
  <c r="C23" i="1"/>
  <c r="D18" i="1"/>
  <c r="D45" i="1" s="1"/>
  <c r="D47" i="1" s="1"/>
  <c r="F18" i="1"/>
  <c r="F45" i="1" s="1"/>
  <c r="F47" i="1" s="1"/>
  <c r="H18" i="1"/>
  <c r="H45" i="1" s="1"/>
  <c r="G169" i="4"/>
  <c r="C19" i="1"/>
  <c r="H46" i="1" l="1"/>
  <c r="H47" i="1" s="1"/>
  <c r="H14" i="4"/>
  <c r="I14" i="4"/>
  <c r="H26" i="4"/>
  <c r="I26" i="4"/>
  <c r="H15" i="4"/>
  <c r="I15" i="4"/>
  <c r="H20" i="4"/>
  <c r="I20" i="4"/>
  <c r="H16" i="4"/>
  <c r="I16" i="4"/>
  <c r="H21" i="4"/>
  <c r="I21" i="4"/>
  <c r="H25" i="4"/>
  <c r="H17" i="4"/>
  <c r="I17" i="4"/>
  <c r="H22" i="4"/>
  <c r="I22" i="4"/>
  <c r="H18" i="4"/>
  <c r="I18" i="4"/>
  <c r="H23" i="4"/>
  <c r="I23" i="4"/>
  <c r="I13" i="4"/>
  <c r="I25" i="4"/>
  <c r="I107" i="4"/>
  <c r="I108" i="4"/>
  <c r="H108" i="4"/>
  <c r="R108" i="4" s="1"/>
  <c r="H107" i="4"/>
  <c r="R107" i="4" s="1"/>
  <c r="H158" i="4"/>
  <c r="H154" i="4"/>
  <c r="H149" i="4"/>
  <c r="H139" i="4"/>
  <c r="H131" i="4"/>
  <c r="H122" i="4"/>
  <c r="H118" i="4"/>
  <c r="H111" i="4"/>
  <c r="H106" i="4"/>
  <c r="H98" i="4"/>
  <c r="H93" i="4"/>
  <c r="H88" i="4"/>
  <c r="H83" i="4"/>
  <c r="H79" i="4"/>
  <c r="H74" i="4"/>
  <c r="H69" i="4"/>
  <c r="H64" i="4"/>
  <c r="H59" i="4"/>
  <c r="H55" i="4"/>
  <c r="H50" i="4"/>
  <c r="H45" i="4"/>
  <c r="H40" i="4"/>
  <c r="H35" i="4"/>
  <c r="H31" i="4"/>
  <c r="I156" i="4"/>
  <c r="I134" i="4"/>
  <c r="I120" i="4"/>
  <c r="I100" i="4"/>
  <c r="I86" i="4"/>
  <c r="I67" i="4"/>
  <c r="I52" i="4"/>
  <c r="I38" i="4"/>
  <c r="I157" i="4"/>
  <c r="I152" i="4"/>
  <c r="I142" i="4"/>
  <c r="I135" i="4"/>
  <c r="I130" i="4"/>
  <c r="I121" i="4"/>
  <c r="I117" i="4"/>
  <c r="I110" i="4"/>
  <c r="I101" i="4"/>
  <c r="I97" i="4"/>
  <c r="I92" i="4"/>
  <c r="I87" i="4"/>
  <c r="I82" i="4"/>
  <c r="I77" i="4"/>
  <c r="I73" i="4"/>
  <c r="I68" i="4"/>
  <c r="I63" i="4"/>
  <c r="I58" i="4"/>
  <c r="I53" i="4"/>
  <c r="I49" i="4"/>
  <c r="I44" i="4"/>
  <c r="I39" i="4"/>
  <c r="I34" i="4"/>
  <c r="I141" i="4"/>
  <c r="I113" i="4"/>
  <c r="I95" i="4"/>
  <c r="I81" i="4"/>
  <c r="I71" i="4"/>
  <c r="I57" i="4"/>
  <c r="I47" i="4"/>
  <c r="I33" i="4"/>
  <c r="H157" i="4"/>
  <c r="H152" i="4"/>
  <c r="H142" i="4"/>
  <c r="H135" i="4"/>
  <c r="H130" i="4"/>
  <c r="H121" i="4"/>
  <c r="H117" i="4"/>
  <c r="H110" i="4"/>
  <c r="H101" i="4"/>
  <c r="H97" i="4"/>
  <c r="H92" i="4"/>
  <c r="H87" i="4"/>
  <c r="H82" i="4"/>
  <c r="H77" i="4"/>
  <c r="H73" i="4"/>
  <c r="H68" i="4"/>
  <c r="H63" i="4"/>
  <c r="H58" i="4"/>
  <c r="H53" i="4"/>
  <c r="H49" i="4"/>
  <c r="H44" i="4"/>
  <c r="H39" i="4"/>
  <c r="H34" i="4"/>
  <c r="I151" i="4"/>
  <c r="I128" i="4"/>
  <c r="I91" i="4"/>
  <c r="I76" i="4"/>
  <c r="I62" i="4"/>
  <c r="I43" i="4"/>
  <c r="H156" i="4"/>
  <c r="H151" i="4"/>
  <c r="H141" i="4"/>
  <c r="H134" i="4"/>
  <c r="H128" i="4"/>
  <c r="H120" i="4"/>
  <c r="H113" i="4"/>
  <c r="H100" i="4"/>
  <c r="H95" i="4"/>
  <c r="H91" i="4"/>
  <c r="H86" i="4"/>
  <c r="H81" i="4"/>
  <c r="H76" i="4"/>
  <c r="H71" i="4"/>
  <c r="H67" i="4"/>
  <c r="H62" i="4"/>
  <c r="H57" i="4"/>
  <c r="H52" i="4"/>
  <c r="H47" i="4"/>
  <c r="H43" i="4"/>
  <c r="H38" i="4"/>
  <c r="H33" i="4"/>
  <c r="I158" i="4"/>
  <c r="I149" i="4"/>
  <c r="I131" i="4"/>
  <c r="I111" i="4"/>
  <c r="I93" i="4"/>
  <c r="I79" i="4"/>
  <c r="I64" i="4"/>
  <c r="I50" i="4"/>
  <c r="I35" i="4"/>
  <c r="I155" i="4"/>
  <c r="I150" i="4"/>
  <c r="I140" i="4"/>
  <c r="I133" i="4"/>
  <c r="I127" i="4"/>
  <c r="I119" i="4"/>
  <c r="I112" i="4"/>
  <c r="I99" i="4"/>
  <c r="I94" i="4"/>
  <c r="I89" i="4"/>
  <c r="I85" i="4"/>
  <c r="I80" i="4"/>
  <c r="I75" i="4"/>
  <c r="I70" i="4"/>
  <c r="I65" i="4"/>
  <c r="I61" i="4"/>
  <c r="I56" i="4"/>
  <c r="I51" i="4"/>
  <c r="I46" i="4"/>
  <c r="I41" i="4"/>
  <c r="I37" i="4"/>
  <c r="I32" i="4"/>
  <c r="I154" i="4"/>
  <c r="I122" i="4"/>
  <c r="I98" i="4"/>
  <c r="I83" i="4"/>
  <c r="I74" i="4"/>
  <c r="I59" i="4"/>
  <c r="I45" i="4"/>
  <c r="I31" i="4"/>
  <c r="H155" i="4"/>
  <c r="H150" i="4"/>
  <c r="H140" i="4"/>
  <c r="H133" i="4"/>
  <c r="H127" i="4"/>
  <c r="H119" i="4"/>
  <c r="H112" i="4"/>
  <c r="H99" i="4"/>
  <c r="H94" i="4"/>
  <c r="H89" i="4"/>
  <c r="H85" i="4"/>
  <c r="H80" i="4"/>
  <c r="H75" i="4"/>
  <c r="H70" i="4"/>
  <c r="H65" i="4"/>
  <c r="H61" i="4"/>
  <c r="H56" i="4"/>
  <c r="H51" i="4"/>
  <c r="H46" i="4"/>
  <c r="H41" i="4"/>
  <c r="H37" i="4"/>
  <c r="H32" i="4"/>
  <c r="I139" i="4"/>
  <c r="I118" i="4"/>
  <c r="I106" i="4"/>
  <c r="I88" i="4"/>
  <c r="I69" i="4"/>
  <c r="I55" i="4"/>
  <c r="I40" i="4"/>
  <c r="C18" i="1"/>
  <c r="C45" i="1" s="1"/>
  <c r="C46" i="1" l="1"/>
  <c r="C47" i="1" s="1"/>
  <c r="I12" i="4"/>
  <c r="H12" i="4"/>
  <c r="I19" i="4"/>
  <c r="H19" i="4"/>
  <c r="G19" i="9"/>
  <c r="H19" i="9"/>
  <c r="C19" i="9"/>
  <c r="D19" i="9"/>
  <c r="E19" i="9"/>
  <c r="F19" i="9"/>
  <c r="B19" i="9"/>
  <c r="T107" i="4"/>
  <c r="S107" i="4"/>
  <c r="T108" i="4"/>
  <c r="S108" i="4"/>
  <c r="S55" i="4"/>
  <c r="T55" i="4"/>
  <c r="O55" i="4"/>
  <c r="N55" i="4"/>
  <c r="I54" i="4"/>
  <c r="S13" i="4"/>
  <c r="T13" i="4"/>
  <c r="O13" i="4"/>
  <c r="N13" i="4"/>
  <c r="T89" i="4"/>
  <c r="S89" i="4"/>
  <c r="O89" i="4"/>
  <c r="N89" i="4"/>
  <c r="R33" i="4"/>
  <c r="M33" i="4"/>
  <c r="T25" i="4"/>
  <c r="S25" i="4"/>
  <c r="O25" i="4"/>
  <c r="N25" i="4"/>
  <c r="R92" i="4"/>
  <c r="M92" i="4"/>
  <c r="S39" i="4"/>
  <c r="T39" i="4"/>
  <c r="O39" i="4"/>
  <c r="N39" i="4"/>
  <c r="T52" i="4"/>
  <c r="S52" i="4"/>
  <c r="O52" i="4"/>
  <c r="N52" i="4"/>
  <c r="R98" i="4"/>
  <c r="M98" i="4"/>
  <c r="S88" i="4"/>
  <c r="T88" i="4"/>
  <c r="O88" i="4"/>
  <c r="N88" i="4"/>
  <c r="R37" i="4"/>
  <c r="M37" i="4"/>
  <c r="H36" i="4"/>
  <c r="R75" i="4"/>
  <c r="M75" i="4"/>
  <c r="R119" i="4"/>
  <c r="M119" i="4"/>
  <c r="S45" i="4"/>
  <c r="T45" i="4"/>
  <c r="N45" i="4"/>
  <c r="O45" i="4"/>
  <c r="S18" i="4"/>
  <c r="T18" i="4"/>
  <c r="O18" i="4"/>
  <c r="N18" i="4"/>
  <c r="S61" i="4"/>
  <c r="T61" i="4"/>
  <c r="O61" i="4"/>
  <c r="N61" i="4"/>
  <c r="I60" i="4"/>
  <c r="T99" i="4"/>
  <c r="S99" i="4"/>
  <c r="O99" i="4"/>
  <c r="N99" i="4"/>
  <c r="S155" i="4"/>
  <c r="T155" i="4"/>
  <c r="N155" i="4"/>
  <c r="O155" i="4"/>
  <c r="S131" i="4"/>
  <c r="T131" i="4"/>
  <c r="O131" i="4"/>
  <c r="N131" i="4"/>
  <c r="R43" i="4"/>
  <c r="M43" i="4"/>
  <c r="H42" i="4"/>
  <c r="R81" i="4"/>
  <c r="M81" i="4"/>
  <c r="R128" i="4"/>
  <c r="M128" i="4"/>
  <c r="S62" i="4"/>
  <c r="T62" i="4"/>
  <c r="O62" i="4"/>
  <c r="N62" i="4"/>
  <c r="R21" i="4"/>
  <c r="M21" i="4"/>
  <c r="R63" i="4"/>
  <c r="M63" i="4"/>
  <c r="R101" i="4"/>
  <c r="M101" i="4"/>
  <c r="R157" i="4"/>
  <c r="M157" i="4"/>
  <c r="S113" i="4"/>
  <c r="T113" i="4"/>
  <c r="N113" i="4"/>
  <c r="O113" i="4"/>
  <c r="S49" i="4"/>
  <c r="T49" i="4"/>
  <c r="N49" i="4"/>
  <c r="O49" i="4"/>
  <c r="I48" i="4"/>
  <c r="S87" i="4"/>
  <c r="T87" i="4"/>
  <c r="O87" i="4"/>
  <c r="N87" i="4"/>
  <c r="S135" i="4"/>
  <c r="T135" i="4"/>
  <c r="N135" i="4"/>
  <c r="O135" i="4"/>
  <c r="S86" i="4"/>
  <c r="T86" i="4"/>
  <c r="O86" i="4"/>
  <c r="N86" i="4"/>
  <c r="R31" i="4"/>
  <c r="M31" i="4"/>
  <c r="H30" i="4"/>
  <c r="R69" i="4"/>
  <c r="M69" i="4"/>
  <c r="R111" i="4"/>
  <c r="M111" i="4"/>
  <c r="R23" i="4"/>
  <c r="M23" i="4"/>
  <c r="T154" i="4"/>
  <c r="S154" i="4"/>
  <c r="N154" i="4"/>
  <c r="I153" i="4"/>
  <c r="O154" i="4"/>
  <c r="T140" i="4"/>
  <c r="S140" i="4"/>
  <c r="N140" i="4"/>
  <c r="O140" i="4"/>
  <c r="R71" i="4"/>
  <c r="M71" i="4"/>
  <c r="T11" i="4"/>
  <c r="S11" i="4"/>
  <c r="O11" i="4"/>
  <c r="N11" i="4"/>
  <c r="R142" i="4"/>
  <c r="M142" i="4"/>
  <c r="S77" i="4"/>
  <c r="T77" i="4"/>
  <c r="N77" i="4"/>
  <c r="O77" i="4"/>
  <c r="R59" i="4"/>
  <c r="M59" i="4"/>
  <c r="S106" i="4"/>
  <c r="T106" i="4"/>
  <c r="N106" i="4"/>
  <c r="O106" i="4"/>
  <c r="I105" i="4"/>
  <c r="R41" i="4"/>
  <c r="M41" i="4"/>
  <c r="R80" i="4"/>
  <c r="M80" i="4"/>
  <c r="R127" i="4"/>
  <c r="M127" i="4"/>
  <c r="H126" i="4"/>
  <c r="S59" i="4"/>
  <c r="T59" i="4"/>
  <c r="N59" i="4"/>
  <c r="O59" i="4"/>
  <c r="T23" i="4"/>
  <c r="S23" i="4"/>
  <c r="O23" i="4"/>
  <c r="N23" i="4"/>
  <c r="T65" i="4"/>
  <c r="S65" i="4"/>
  <c r="O65" i="4"/>
  <c r="N65" i="4"/>
  <c r="T17" i="4"/>
  <c r="S17" i="4"/>
  <c r="O17" i="4"/>
  <c r="N17" i="4"/>
  <c r="S149" i="4"/>
  <c r="T149" i="4"/>
  <c r="N149" i="4"/>
  <c r="O149" i="4"/>
  <c r="I148" i="4"/>
  <c r="R47" i="4"/>
  <c r="M47" i="4"/>
  <c r="R86" i="4"/>
  <c r="M86" i="4"/>
  <c r="R134" i="4"/>
  <c r="M134" i="4"/>
  <c r="T76" i="4"/>
  <c r="S76" i="4"/>
  <c r="O76" i="4"/>
  <c r="N76" i="4"/>
  <c r="R26" i="4"/>
  <c r="M26" i="4"/>
  <c r="R68" i="4"/>
  <c r="M68" i="4"/>
  <c r="R110" i="4"/>
  <c r="M110" i="4"/>
  <c r="H109" i="4"/>
  <c r="T15" i="4"/>
  <c r="S15" i="4"/>
  <c r="O15" i="4"/>
  <c r="N15" i="4"/>
  <c r="S141" i="4"/>
  <c r="T141" i="4"/>
  <c r="O141" i="4"/>
  <c r="N141" i="4"/>
  <c r="S53" i="4"/>
  <c r="T53" i="4"/>
  <c r="N53" i="4"/>
  <c r="O53" i="4"/>
  <c r="T92" i="4"/>
  <c r="S92" i="4"/>
  <c r="N92" i="4"/>
  <c r="O92" i="4"/>
  <c r="S142" i="4"/>
  <c r="T142" i="4"/>
  <c r="O142" i="4"/>
  <c r="N142" i="4"/>
  <c r="T100" i="4"/>
  <c r="S100" i="4"/>
  <c r="N100" i="4"/>
  <c r="O100" i="4"/>
  <c r="R35" i="4"/>
  <c r="M35" i="4"/>
  <c r="R74" i="4"/>
  <c r="M74" i="4"/>
  <c r="R118" i="4"/>
  <c r="M118" i="4"/>
  <c r="R85" i="4"/>
  <c r="M85" i="4"/>
  <c r="H84" i="4"/>
  <c r="R133" i="4"/>
  <c r="M133" i="4"/>
  <c r="H132" i="4"/>
  <c r="M132" i="4" s="1"/>
  <c r="R132" i="4" s="1"/>
  <c r="T70" i="4"/>
  <c r="S70" i="4"/>
  <c r="O70" i="4"/>
  <c r="N70" i="4"/>
  <c r="R52" i="4"/>
  <c r="M52" i="4"/>
  <c r="T91" i="4"/>
  <c r="S91" i="4"/>
  <c r="O91" i="4"/>
  <c r="N91" i="4"/>
  <c r="I90" i="4"/>
  <c r="R117" i="4"/>
  <c r="M117" i="4"/>
  <c r="H123" i="4"/>
  <c r="T58" i="4"/>
  <c r="S58" i="4"/>
  <c r="N58" i="4"/>
  <c r="O58" i="4"/>
  <c r="T120" i="4"/>
  <c r="S120" i="4"/>
  <c r="O120" i="4"/>
  <c r="N120" i="4"/>
  <c r="R122" i="4"/>
  <c r="M122" i="4"/>
  <c r="S139" i="4"/>
  <c r="T139" i="4"/>
  <c r="N139" i="4"/>
  <c r="I143" i="4"/>
  <c r="O139" i="4"/>
  <c r="R51" i="4"/>
  <c r="M51" i="4"/>
  <c r="R89" i="4"/>
  <c r="M89" i="4"/>
  <c r="R140" i="4"/>
  <c r="M140" i="4"/>
  <c r="S83" i="4"/>
  <c r="T83" i="4"/>
  <c r="N83" i="4"/>
  <c r="O83" i="4"/>
  <c r="S37" i="4"/>
  <c r="T37" i="4"/>
  <c r="N37" i="4"/>
  <c r="O37" i="4"/>
  <c r="I36" i="4"/>
  <c r="T75" i="4"/>
  <c r="S75" i="4"/>
  <c r="N75" i="4"/>
  <c r="O75" i="4"/>
  <c r="T119" i="4"/>
  <c r="S119" i="4"/>
  <c r="O119" i="4"/>
  <c r="N119" i="4"/>
  <c r="S50" i="4"/>
  <c r="T50" i="4"/>
  <c r="N50" i="4"/>
  <c r="O50" i="4"/>
  <c r="R15" i="4"/>
  <c r="M15" i="4"/>
  <c r="R57" i="4"/>
  <c r="M57" i="4"/>
  <c r="R95" i="4"/>
  <c r="M95" i="4"/>
  <c r="R151" i="4"/>
  <c r="M151" i="4"/>
  <c r="R39" i="4"/>
  <c r="M39" i="4"/>
  <c r="R77" i="4"/>
  <c r="M77" i="4"/>
  <c r="R121" i="4"/>
  <c r="M121" i="4"/>
  <c r="S47" i="4"/>
  <c r="T47" i="4"/>
  <c r="O47" i="4"/>
  <c r="N47" i="4"/>
  <c r="S21" i="4"/>
  <c r="T21" i="4"/>
  <c r="O21" i="4"/>
  <c r="N21" i="4"/>
  <c r="S63" i="4"/>
  <c r="T63" i="4"/>
  <c r="N63" i="4"/>
  <c r="O63" i="4"/>
  <c r="S101" i="4"/>
  <c r="T101" i="4"/>
  <c r="N101" i="4"/>
  <c r="O101" i="4"/>
  <c r="S157" i="4"/>
  <c r="T157" i="4"/>
  <c r="O157" i="4"/>
  <c r="N157" i="4"/>
  <c r="T134" i="4"/>
  <c r="S134" i="4"/>
  <c r="O134" i="4"/>
  <c r="N134" i="4"/>
  <c r="R45" i="4"/>
  <c r="M45" i="4"/>
  <c r="R83" i="4"/>
  <c r="M83" i="4"/>
  <c r="R131" i="4"/>
  <c r="M131" i="4"/>
  <c r="R46" i="4"/>
  <c r="M46" i="4"/>
  <c r="T32" i="4"/>
  <c r="S32" i="4"/>
  <c r="O32" i="4"/>
  <c r="N32" i="4"/>
  <c r="S35" i="4"/>
  <c r="T35" i="4"/>
  <c r="N35" i="4"/>
  <c r="O35" i="4"/>
  <c r="R91" i="4"/>
  <c r="M91" i="4"/>
  <c r="H90" i="4"/>
  <c r="R34" i="4"/>
  <c r="M34" i="4"/>
  <c r="T33" i="4"/>
  <c r="S33" i="4"/>
  <c r="N33" i="4"/>
  <c r="O33" i="4"/>
  <c r="S97" i="4"/>
  <c r="T97" i="4"/>
  <c r="N97" i="4"/>
  <c r="O97" i="4"/>
  <c r="I96" i="4"/>
  <c r="R79" i="4"/>
  <c r="M79" i="4"/>
  <c r="H78" i="4"/>
  <c r="R14" i="4"/>
  <c r="M14" i="4"/>
  <c r="R56" i="4"/>
  <c r="M56" i="4"/>
  <c r="R150" i="4"/>
  <c r="M150" i="4"/>
  <c r="S98" i="4"/>
  <c r="T98" i="4"/>
  <c r="O98" i="4"/>
  <c r="N98" i="4"/>
  <c r="T41" i="4"/>
  <c r="S41" i="4"/>
  <c r="N41" i="4"/>
  <c r="O41" i="4"/>
  <c r="T80" i="4"/>
  <c r="S80" i="4"/>
  <c r="O80" i="4"/>
  <c r="N80" i="4"/>
  <c r="T127" i="4"/>
  <c r="S127" i="4"/>
  <c r="N127" i="4"/>
  <c r="O127" i="4"/>
  <c r="I126" i="4"/>
  <c r="S64" i="4"/>
  <c r="T64" i="4"/>
  <c r="O64" i="4"/>
  <c r="N64" i="4"/>
  <c r="R20" i="4"/>
  <c r="M20" i="4"/>
  <c r="R62" i="4"/>
  <c r="M62" i="4"/>
  <c r="R100" i="4"/>
  <c r="M100" i="4"/>
  <c r="R156" i="4"/>
  <c r="M156" i="4"/>
  <c r="T128" i="4"/>
  <c r="S128" i="4"/>
  <c r="N128" i="4"/>
  <c r="O128" i="4"/>
  <c r="R44" i="4"/>
  <c r="M44" i="4"/>
  <c r="R82" i="4"/>
  <c r="M82" i="4"/>
  <c r="R130" i="4"/>
  <c r="M130" i="4"/>
  <c r="H129" i="4"/>
  <c r="M129" i="4" s="1"/>
  <c r="R129" i="4" s="1"/>
  <c r="T57" i="4"/>
  <c r="S57" i="4"/>
  <c r="N57" i="4"/>
  <c r="O57" i="4"/>
  <c r="T26" i="4"/>
  <c r="S26" i="4"/>
  <c r="O26" i="4"/>
  <c r="N26" i="4"/>
  <c r="T68" i="4"/>
  <c r="S68" i="4"/>
  <c r="N68" i="4"/>
  <c r="O68" i="4"/>
  <c r="T110" i="4"/>
  <c r="S110" i="4"/>
  <c r="N110" i="4"/>
  <c r="O110" i="4"/>
  <c r="I109" i="4"/>
  <c r="S20" i="4"/>
  <c r="T20" i="4"/>
  <c r="O20" i="4"/>
  <c r="N20" i="4"/>
  <c r="S156" i="4"/>
  <c r="T156" i="4"/>
  <c r="O156" i="4"/>
  <c r="N156" i="4"/>
  <c r="R50" i="4"/>
  <c r="M50" i="4"/>
  <c r="R88" i="4"/>
  <c r="M88" i="4"/>
  <c r="R139" i="4"/>
  <c r="H143" i="4"/>
  <c r="M139" i="4"/>
  <c r="S118" i="4"/>
  <c r="T118" i="4"/>
  <c r="N118" i="4"/>
  <c r="O118" i="4"/>
  <c r="S74" i="4"/>
  <c r="T74" i="4"/>
  <c r="N74" i="4"/>
  <c r="O74" i="4"/>
  <c r="T112" i="4"/>
  <c r="S112" i="4"/>
  <c r="O112" i="4"/>
  <c r="N112" i="4"/>
  <c r="T158" i="4"/>
  <c r="S158" i="4"/>
  <c r="N158" i="4"/>
  <c r="O158" i="4"/>
  <c r="R141" i="4"/>
  <c r="M141" i="4"/>
  <c r="R73" i="4"/>
  <c r="M73" i="4"/>
  <c r="H72" i="4"/>
  <c r="T16" i="4"/>
  <c r="S16" i="4"/>
  <c r="O16" i="4"/>
  <c r="N16" i="4"/>
  <c r="T152" i="4"/>
  <c r="S152" i="4"/>
  <c r="N152" i="4"/>
  <c r="O152" i="4"/>
  <c r="R40" i="4"/>
  <c r="M40" i="4"/>
  <c r="S22" i="4"/>
  <c r="T22" i="4"/>
  <c r="O22" i="4"/>
  <c r="N22" i="4"/>
  <c r="R94" i="4"/>
  <c r="M94" i="4"/>
  <c r="S40" i="4"/>
  <c r="T40" i="4"/>
  <c r="N40" i="4"/>
  <c r="O40" i="4"/>
  <c r="R18" i="4"/>
  <c r="M18" i="4"/>
  <c r="R61" i="4"/>
  <c r="M61" i="4"/>
  <c r="H60" i="4"/>
  <c r="R99" i="4"/>
  <c r="M99" i="4"/>
  <c r="R155" i="4"/>
  <c r="M155" i="4"/>
  <c r="S122" i="4"/>
  <c r="T122" i="4"/>
  <c r="N122" i="4"/>
  <c r="O122" i="4"/>
  <c r="T46" i="4"/>
  <c r="S46" i="4"/>
  <c r="O46" i="4"/>
  <c r="N46" i="4"/>
  <c r="S85" i="4"/>
  <c r="T85" i="4"/>
  <c r="O85" i="4"/>
  <c r="N85" i="4"/>
  <c r="I84" i="4"/>
  <c r="T133" i="4"/>
  <c r="S133" i="4"/>
  <c r="N133" i="4"/>
  <c r="O133" i="4"/>
  <c r="I132" i="4"/>
  <c r="S79" i="4"/>
  <c r="T79" i="4"/>
  <c r="N79" i="4"/>
  <c r="O79" i="4"/>
  <c r="I78" i="4"/>
  <c r="R25" i="4"/>
  <c r="M25" i="4"/>
  <c r="R67" i="4"/>
  <c r="M67" i="4"/>
  <c r="H66" i="4"/>
  <c r="R11" i="4"/>
  <c r="M11" i="4"/>
  <c r="T151" i="4"/>
  <c r="S151" i="4"/>
  <c r="O151" i="4"/>
  <c r="N151" i="4"/>
  <c r="R49" i="4"/>
  <c r="M49" i="4"/>
  <c r="H48" i="4"/>
  <c r="R87" i="4"/>
  <c r="M87" i="4"/>
  <c r="R135" i="4"/>
  <c r="M135" i="4"/>
  <c r="S71" i="4"/>
  <c r="T71" i="4"/>
  <c r="O71" i="4"/>
  <c r="N71" i="4"/>
  <c r="T34" i="4"/>
  <c r="S34" i="4"/>
  <c r="N34" i="4"/>
  <c r="O34" i="4"/>
  <c r="S73" i="4"/>
  <c r="T73" i="4"/>
  <c r="O73" i="4"/>
  <c r="N73" i="4"/>
  <c r="I72" i="4"/>
  <c r="S117" i="4"/>
  <c r="T117" i="4"/>
  <c r="N117" i="4"/>
  <c r="O117" i="4"/>
  <c r="I123" i="4"/>
  <c r="S38" i="4"/>
  <c r="T38" i="4"/>
  <c r="O38" i="4"/>
  <c r="N38" i="4"/>
  <c r="R13" i="4"/>
  <c r="M13" i="4"/>
  <c r="R55" i="4"/>
  <c r="M55" i="4"/>
  <c r="H54" i="4"/>
  <c r="R93" i="4"/>
  <c r="M93" i="4"/>
  <c r="R149" i="4"/>
  <c r="H148" i="4"/>
  <c r="M149" i="4"/>
  <c r="R65" i="4"/>
  <c r="M65" i="4"/>
  <c r="T51" i="4"/>
  <c r="S51" i="4"/>
  <c r="O51" i="4"/>
  <c r="N51" i="4"/>
  <c r="S93" i="4"/>
  <c r="T93" i="4"/>
  <c r="N93" i="4"/>
  <c r="O93" i="4"/>
  <c r="R113" i="4"/>
  <c r="M113" i="4"/>
  <c r="R53" i="4"/>
  <c r="M53" i="4"/>
  <c r="T81" i="4"/>
  <c r="S81" i="4"/>
  <c r="O81" i="4"/>
  <c r="N81" i="4"/>
  <c r="S121" i="4"/>
  <c r="T121" i="4"/>
  <c r="N121" i="4"/>
  <c r="O121" i="4"/>
  <c r="R17" i="4"/>
  <c r="M17" i="4"/>
  <c r="R154" i="4"/>
  <c r="M154" i="4"/>
  <c r="H153" i="4"/>
  <c r="R153" i="4" s="1"/>
  <c r="S69" i="4"/>
  <c r="T69" i="4"/>
  <c r="N69" i="4"/>
  <c r="O69" i="4"/>
  <c r="R32" i="4"/>
  <c r="M32" i="4"/>
  <c r="R70" i="4"/>
  <c r="M70" i="4"/>
  <c r="R112" i="4"/>
  <c r="M112" i="4"/>
  <c r="S31" i="4"/>
  <c r="T31" i="4"/>
  <c r="N31" i="4"/>
  <c r="O31" i="4"/>
  <c r="I30" i="4"/>
  <c r="T14" i="4"/>
  <c r="S14" i="4"/>
  <c r="O14" i="4"/>
  <c r="N14" i="4"/>
  <c r="T56" i="4"/>
  <c r="S56" i="4"/>
  <c r="O56" i="4"/>
  <c r="N56" i="4"/>
  <c r="T94" i="4"/>
  <c r="S94" i="4"/>
  <c r="O94" i="4"/>
  <c r="N94" i="4"/>
  <c r="T150" i="4"/>
  <c r="S150" i="4"/>
  <c r="N150" i="4"/>
  <c r="O150" i="4"/>
  <c r="S111" i="4"/>
  <c r="T111" i="4"/>
  <c r="N111" i="4"/>
  <c r="O111" i="4"/>
  <c r="R38" i="4"/>
  <c r="M38" i="4"/>
  <c r="R76" i="4"/>
  <c r="M76" i="4"/>
  <c r="R120" i="4"/>
  <c r="M120" i="4"/>
  <c r="T43" i="4"/>
  <c r="S43" i="4"/>
  <c r="O43" i="4"/>
  <c r="N43" i="4"/>
  <c r="I42" i="4"/>
  <c r="R16" i="4"/>
  <c r="M16" i="4"/>
  <c r="R58" i="4"/>
  <c r="M58" i="4"/>
  <c r="R97" i="4"/>
  <c r="M97" i="4"/>
  <c r="H96" i="4"/>
  <c r="R152" i="4"/>
  <c r="M152" i="4"/>
  <c r="S95" i="4"/>
  <c r="T95" i="4"/>
  <c r="O95" i="4"/>
  <c r="N95" i="4"/>
  <c r="T44" i="4"/>
  <c r="S44" i="4"/>
  <c r="O44" i="4"/>
  <c r="N44" i="4"/>
  <c r="T82" i="4"/>
  <c r="S82" i="4"/>
  <c r="N82" i="4"/>
  <c r="O82" i="4"/>
  <c r="T130" i="4"/>
  <c r="S130" i="4"/>
  <c r="O130" i="4"/>
  <c r="N130" i="4"/>
  <c r="I129" i="4"/>
  <c r="T67" i="4"/>
  <c r="S67" i="4"/>
  <c r="O67" i="4"/>
  <c r="N67" i="4"/>
  <c r="I66" i="4"/>
  <c r="R22" i="4"/>
  <c r="M22" i="4"/>
  <c r="R64" i="4"/>
  <c r="M64" i="4"/>
  <c r="R106" i="4"/>
  <c r="M106" i="4"/>
  <c r="H105" i="4"/>
  <c r="R158" i="4"/>
  <c r="M158" i="4"/>
  <c r="H13" i="9" l="1"/>
  <c r="H10" i="9"/>
  <c r="H9" i="9"/>
  <c r="H14" i="9"/>
  <c r="H8" i="9"/>
  <c r="H12" i="9"/>
  <c r="H6" i="9"/>
  <c r="H11" i="9"/>
  <c r="E5" i="9"/>
  <c r="C8" i="9"/>
  <c r="B15" i="9"/>
  <c r="G11" i="9"/>
  <c r="F6" i="9"/>
  <c r="F12" i="9"/>
  <c r="E7" i="9"/>
  <c r="E13" i="9"/>
  <c r="D8" i="9"/>
  <c r="D14" i="9"/>
  <c r="C9" i="9"/>
  <c r="C15" i="9"/>
  <c r="B10" i="9"/>
  <c r="C4" i="9"/>
  <c r="G6" i="9"/>
  <c r="G12" i="9"/>
  <c r="F7" i="9"/>
  <c r="F13" i="9"/>
  <c r="E8" i="9"/>
  <c r="E14" i="9"/>
  <c r="D9" i="9"/>
  <c r="D15" i="9"/>
  <c r="C10" i="9"/>
  <c r="B5" i="9"/>
  <c r="B11" i="9"/>
  <c r="D4" i="9"/>
  <c r="G7" i="9"/>
  <c r="G13" i="9"/>
  <c r="F8" i="9"/>
  <c r="F14" i="9"/>
  <c r="E9" i="9"/>
  <c r="E15" i="9"/>
  <c r="D10" i="9"/>
  <c r="C5" i="9"/>
  <c r="C11" i="9"/>
  <c r="B6" i="9"/>
  <c r="B12" i="9"/>
  <c r="E4" i="9"/>
  <c r="G8" i="9"/>
  <c r="G14" i="9"/>
  <c r="F9" i="9"/>
  <c r="F15" i="9"/>
  <c r="E10" i="9"/>
  <c r="D5" i="9"/>
  <c r="D11" i="9"/>
  <c r="C6" i="9"/>
  <c r="C12" i="9"/>
  <c r="B7" i="9"/>
  <c r="B13" i="9"/>
  <c r="F4" i="9"/>
  <c r="G9" i="9"/>
  <c r="G15" i="9"/>
  <c r="F10" i="9"/>
  <c r="E11" i="9"/>
  <c r="D6" i="9"/>
  <c r="D12" i="9"/>
  <c r="C7" i="9"/>
  <c r="C13" i="9"/>
  <c r="B8" i="9"/>
  <c r="B14" i="9"/>
  <c r="G4" i="9"/>
  <c r="G10" i="9"/>
  <c r="F5" i="9"/>
  <c r="F11" i="9"/>
  <c r="E6" i="9"/>
  <c r="E12" i="9"/>
  <c r="D7" i="9"/>
  <c r="D13" i="9"/>
  <c r="C14" i="9"/>
  <c r="B9" i="9"/>
  <c r="H4" i="9"/>
  <c r="B4" i="9"/>
  <c r="H27" i="4"/>
  <c r="H114" i="4"/>
  <c r="N84" i="4"/>
  <c r="S143" i="4"/>
  <c r="M96" i="4"/>
  <c r="M78" i="4"/>
  <c r="S30" i="4"/>
  <c r="M148" i="4"/>
  <c r="N109" i="4"/>
  <c r="R143" i="4"/>
  <c r="R78" i="4"/>
  <c r="N105" i="4"/>
  <c r="S12" i="4"/>
  <c r="R105" i="4"/>
  <c r="M12" i="4"/>
  <c r="S78" i="4"/>
  <c r="M60" i="4"/>
  <c r="S109" i="4"/>
  <c r="R96" i="4"/>
  <c r="S72" i="4"/>
  <c r="S84" i="4"/>
  <c r="M105" i="4"/>
  <c r="S42" i="4"/>
  <c r="N72" i="4"/>
  <c r="S19" i="4"/>
  <c r="S96" i="4"/>
  <c r="N66" i="4"/>
  <c r="R54" i="4"/>
  <c r="R48" i="4"/>
  <c r="N78" i="4"/>
  <c r="N36" i="4"/>
  <c r="N90" i="4"/>
  <c r="R109" i="4"/>
  <c r="N153" i="4"/>
  <c r="N148" i="4"/>
  <c r="M19" i="4"/>
  <c r="S36" i="4"/>
  <c r="S90" i="4"/>
  <c r="M30" i="4"/>
  <c r="N48" i="4"/>
  <c r="M42" i="4"/>
  <c r="M36" i="4"/>
  <c r="N60" i="4"/>
  <c r="M66" i="4"/>
  <c r="R148" i="4"/>
  <c r="R160" i="4" s="1"/>
  <c r="R12" i="4"/>
  <c r="R66" i="4"/>
  <c r="R60" i="4"/>
  <c r="M72" i="4"/>
  <c r="N19" i="4"/>
  <c r="R19" i="4"/>
  <c r="S148" i="4"/>
  <c r="S105" i="4"/>
  <c r="R30" i="4"/>
  <c r="R42" i="4"/>
  <c r="R36" i="4"/>
  <c r="S66" i="4"/>
  <c r="N123" i="4"/>
  <c r="S123" i="4"/>
  <c r="R72" i="4"/>
  <c r="N96" i="4"/>
  <c r="S48" i="4"/>
  <c r="S60" i="4"/>
  <c r="N54" i="4"/>
  <c r="M153" i="4"/>
  <c r="M123" i="4"/>
  <c r="M90" i="4"/>
  <c r="R123" i="4"/>
  <c r="M84" i="4"/>
  <c r="N12" i="4"/>
  <c r="N42" i="4"/>
  <c r="N30" i="4"/>
  <c r="M54" i="4"/>
  <c r="M48" i="4"/>
  <c r="M143" i="4"/>
  <c r="R90" i="4"/>
  <c r="N143" i="4"/>
  <c r="R84" i="4"/>
  <c r="M109" i="4"/>
  <c r="S54" i="4"/>
  <c r="H160" i="4"/>
  <c r="T48" i="4"/>
  <c r="O48" i="4"/>
  <c r="T60" i="4"/>
  <c r="O60" i="4"/>
  <c r="T19" i="4"/>
  <c r="O19" i="4"/>
  <c r="T96" i="4"/>
  <c r="O96" i="4"/>
  <c r="H102" i="4"/>
  <c r="T126" i="4"/>
  <c r="O126" i="4"/>
  <c r="I136" i="4"/>
  <c r="N126" i="4"/>
  <c r="T129" i="4"/>
  <c r="N129" i="4"/>
  <c r="S129" i="4" s="1"/>
  <c r="O129" i="4"/>
  <c r="T132" i="4"/>
  <c r="N132" i="4"/>
  <c r="S132" i="4" s="1"/>
  <c r="O132" i="4"/>
  <c r="T12" i="4"/>
  <c r="O12" i="4"/>
  <c r="T54" i="4"/>
  <c r="O54" i="4"/>
  <c r="T42" i="4"/>
  <c r="O42" i="4"/>
  <c r="I27" i="4"/>
  <c r="T72" i="4"/>
  <c r="O72" i="4"/>
  <c r="T66" i="4"/>
  <c r="O66" i="4"/>
  <c r="T78" i="4"/>
  <c r="O78" i="4"/>
  <c r="T36" i="4"/>
  <c r="O36" i="4"/>
  <c r="T143" i="4"/>
  <c r="O143" i="4"/>
  <c r="T30" i="4"/>
  <c r="O30" i="4"/>
  <c r="I102" i="4"/>
  <c r="T123" i="4"/>
  <c r="O123" i="4"/>
  <c r="T109" i="4"/>
  <c r="O109" i="4"/>
  <c r="T90" i="4"/>
  <c r="O90" i="4"/>
  <c r="T148" i="4"/>
  <c r="O148" i="4"/>
  <c r="I160" i="4"/>
  <c r="T105" i="4"/>
  <c r="O105" i="4"/>
  <c r="I114" i="4"/>
  <c r="T84" i="4"/>
  <c r="O84" i="4"/>
  <c r="H136" i="4"/>
  <c r="M126" i="4"/>
  <c r="S153" i="4"/>
  <c r="O153" i="4"/>
  <c r="T153" i="4"/>
  <c r="H15" i="9" l="1"/>
  <c r="G5" i="9"/>
  <c r="H5" i="9"/>
  <c r="H7" i="9"/>
  <c r="N114" i="4"/>
  <c r="N160" i="4"/>
  <c r="M160" i="4"/>
  <c r="S114" i="4"/>
  <c r="N27" i="4"/>
  <c r="R27" i="4"/>
  <c r="S160" i="4"/>
  <c r="N102" i="4"/>
  <c r="M114" i="4"/>
  <c r="M27" i="4"/>
  <c r="S102" i="4"/>
  <c r="M102" i="4"/>
  <c r="R114" i="4"/>
  <c r="S27" i="4"/>
  <c r="R102" i="4"/>
  <c r="H145" i="4"/>
  <c r="T114" i="4"/>
  <c r="O114" i="4"/>
  <c r="T160" i="4"/>
  <c r="O160" i="4"/>
  <c r="M136" i="4"/>
  <c r="R126" i="4"/>
  <c r="R136" i="4" s="1"/>
  <c r="I145" i="4"/>
  <c r="T102" i="4"/>
  <c r="O102" i="4"/>
  <c r="T27" i="4"/>
  <c r="O27" i="4"/>
  <c r="S126" i="4"/>
  <c r="S136" i="4" s="1"/>
  <c r="N136" i="4"/>
  <c r="T136" i="4"/>
  <c r="O136" i="4"/>
  <c r="N145" i="4" l="1"/>
  <c r="N163" i="4" s="1"/>
  <c r="S145" i="4"/>
  <c r="S163" i="4" s="1"/>
  <c r="M145" i="4"/>
  <c r="M163" i="4" s="1"/>
  <c r="R145" i="4"/>
  <c r="R163" i="4" s="1"/>
  <c r="T145" i="4"/>
  <c r="O145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Cyra Bullecer</author>
  </authors>
  <commentList>
    <comment ref="B49" authorId="0" shapeId="0" xr:uid="{5F423CF4-6A46-4CEE-AA4D-3B1B6EC31BAD}">
      <text>
        <r>
          <rPr>
            <b/>
            <sz val="9"/>
            <color indexed="81"/>
            <rFont val="Tahoma"/>
            <family val="2"/>
          </rPr>
          <t>Cyra Bullecer:</t>
        </r>
        <r>
          <rPr>
            <sz val="9"/>
            <color indexed="81"/>
            <rFont val="Tahoma"/>
            <family val="2"/>
          </rPr>
          <t xml:space="preserve">
Handwash liquid/ hand sanitizer, soap (bathing &amp; laundry), antiseptic/ disinfectant liquid</t>
        </r>
      </text>
    </comment>
  </commentList>
</comments>
</file>

<file path=xl/sharedStrings.xml><?xml version="1.0" encoding="utf-8"?>
<sst xmlns="http://schemas.openxmlformats.org/spreadsheetml/2006/main" count="2284" uniqueCount="321">
  <si>
    <t>Requesting Forum/Country</t>
  </si>
  <si>
    <t>Appeal Number:</t>
  </si>
  <si>
    <t>Appeal Title:</t>
  </si>
  <si>
    <t xml:space="preserve">Implementing Period: </t>
  </si>
  <si>
    <t>Please use exchange rate from this site:</t>
  </si>
  <si>
    <t>http://www.floatrates.com/historical-exchange-rates.html</t>
  </si>
  <si>
    <t>Please note:</t>
  </si>
  <si>
    <t>This sheet is password-protected, so please work on the individual member sheets. Please do not edit the formats/formulas.</t>
  </si>
  <si>
    <t>Appeal Total</t>
  </si>
  <si>
    <t>Direct Costs</t>
  </si>
  <si>
    <t>Project Staff</t>
  </si>
  <si>
    <t>Appeal Lead</t>
  </si>
  <si>
    <t>International Staff</t>
  </si>
  <si>
    <t>National Staff</t>
  </si>
  <si>
    <t>2</t>
  </si>
  <si>
    <t>Project Activities</t>
  </si>
  <si>
    <t>Public Health</t>
  </si>
  <si>
    <t>Community Engagement</t>
  </si>
  <si>
    <t>Preparedness and Prevention</t>
  </si>
  <si>
    <t>WASH</t>
  </si>
  <si>
    <t>Livelihood</t>
  </si>
  <si>
    <t>Education</t>
  </si>
  <si>
    <t>Shelter and Household items</t>
  </si>
  <si>
    <t>Food Security</t>
  </si>
  <si>
    <t>MHPSS and Community Psycho-social</t>
  </si>
  <si>
    <t>Gender</t>
  </si>
  <si>
    <t>Engagement with Faith Leaders</t>
  </si>
  <si>
    <t>Advocacy</t>
  </si>
  <si>
    <t>Project Implementation</t>
  </si>
  <si>
    <t>3.1.</t>
  </si>
  <si>
    <t>Forum Coordination</t>
  </si>
  <si>
    <t xml:space="preserve">3.2. </t>
  </si>
  <si>
    <t>Capacity Development</t>
  </si>
  <si>
    <t>Quality and Accountability</t>
  </si>
  <si>
    <t>Logistics</t>
  </si>
  <si>
    <t>Assets and Equipment</t>
  </si>
  <si>
    <t>Indirect Costs</t>
  </si>
  <si>
    <t>Staff Salaries</t>
  </si>
  <si>
    <t>Office Operations</t>
  </si>
  <si>
    <t>Total Expenditure</t>
  </si>
  <si>
    <t>Total Expenditure + SMC</t>
  </si>
  <si>
    <t>% of project activities against total budget (USD)</t>
  </si>
  <si>
    <t>Activities</t>
  </si>
  <si>
    <t>% of members' individual expenditures vis-à-vis total expenditures (USD)</t>
  </si>
  <si>
    <t>ACT Alliance Global Response to the COVID-19 Pandemic</t>
  </si>
  <si>
    <t>APPEAL INCOME</t>
  </si>
  <si>
    <r>
      <t xml:space="preserve">INCOME - </t>
    </r>
    <r>
      <rPr>
        <b/>
        <sz val="9"/>
        <color rgb="FFFF0000"/>
        <rFont val="Arial"/>
        <family val="2"/>
      </rPr>
      <t xml:space="preserve">Transfers from ACT Secretariat and direct </t>
    </r>
    <r>
      <rPr>
        <b/>
        <sz val="10"/>
        <color rgb="FFFF0000"/>
        <rFont val="Arial"/>
        <family val="2"/>
      </rPr>
      <t xml:space="preserve">contributions </t>
    </r>
  </si>
  <si>
    <t>Amount received per member</t>
  </si>
  <si>
    <t>Date</t>
  </si>
  <si>
    <t>Donor Name</t>
  </si>
  <si>
    <t xml:space="preserve">Mention if direct contribution </t>
  </si>
  <si>
    <t>Total Amount Received</t>
  </si>
  <si>
    <t xml:space="preserve">Local currency per ex rate budget </t>
  </si>
  <si>
    <t>Exchange rate difference</t>
  </si>
  <si>
    <t>USD</t>
  </si>
  <si>
    <t>Local Currency</t>
  </si>
  <si>
    <t>TOTAL INCOME</t>
  </si>
  <si>
    <r>
      <rPr>
        <b/>
        <sz val="10"/>
        <color theme="1"/>
        <rFont val="Arial"/>
        <family val="2"/>
      </rPr>
      <t>Requesting ACT member</t>
    </r>
    <r>
      <rPr>
        <sz val="10"/>
        <color theme="1"/>
        <rFont val="Arial"/>
        <family val="2"/>
      </rPr>
      <t xml:space="preserve"> (please input org name)</t>
    </r>
  </si>
  <si>
    <t>Member 1</t>
  </si>
  <si>
    <t>Description</t>
  </si>
  <si>
    <t>Type of Unit</t>
  </si>
  <si>
    <t>No. of Units</t>
  </si>
  <si>
    <t>Unit Cost</t>
  </si>
  <si>
    <t>Budget</t>
  </si>
  <si>
    <t>Actual Income</t>
  </si>
  <si>
    <t>Percent of Funds Raised</t>
  </si>
  <si>
    <t>Interim Report</t>
  </si>
  <si>
    <t>Final Report</t>
  </si>
  <si>
    <t>Actual Expenses</t>
  </si>
  <si>
    <t>Balance</t>
  </si>
  <si>
    <t>Burn Rate</t>
  </si>
  <si>
    <t>local currency</t>
  </si>
  <si>
    <t>%</t>
  </si>
  <si>
    <t>FUNDS RAISED</t>
  </si>
  <si>
    <t>DIRECT COSTS</t>
  </si>
  <si>
    <t>PROJECT  STAFF</t>
  </si>
  <si>
    <t>1.2</t>
  </si>
  <si>
    <t>International project staff</t>
  </si>
  <si>
    <t>1.2.1.</t>
  </si>
  <si>
    <t>1.2.2.</t>
  </si>
  <si>
    <t>1.2.3.</t>
  </si>
  <si>
    <t>1.2.4.</t>
  </si>
  <si>
    <t>1.2.5.</t>
  </si>
  <si>
    <t>1.2.6.</t>
  </si>
  <si>
    <t xml:space="preserve">1.3 </t>
  </si>
  <si>
    <t>National project staff</t>
  </si>
  <si>
    <t>1.3.1.</t>
  </si>
  <si>
    <t>1.3.2.</t>
  </si>
  <si>
    <t>1.3.3.</t>
  </si>
  <si>
    <t>1.3.4.</t>
  </si>
  <si>
    <t>1.3.5.</t>
  </si>
  <si>
    <t>1.3.6.</t>
  </si>
  <si>
    <t>1.3.7.</t>
  </si>
  <si>
    <t>TOTAL PROJECT STAFF</t>
  </si>
  <si>
    <t>PROJECT ACTIVITIES</t>
  </si>
  <si>
    <t>2.1.</t>
  </si>
  <si>
    <t>2.1.1.</t>
  </si>
  <si>
    <t>2.1.2.</t>
  </si>
  <si>
    <t>2.1.3.</t>
  </si>
  <si>
    <t>2.1.4.</t>
  </si>
  <si>
    <t>2.1.5.</t>
  </si>
  <si>
    <t>2.2.</t>
  </si>
  <si>
    <t>2.2.1.</t>
  </si>
  <si>
    <t>2.2.2.</t>
  </si>
  <si>
    <t>2.2.3.</t>
  </si>
  <si>
    <t>2.2.4.</t>
  </si>
  <si>
    <t>2.2.5.</t>
  </si>
  <si>
    <t>2.3.</t>
  </si>
  <si>
    <t>2.3.1.</t>
  </si>
  <si>
    <t>2.3.2.</t>
  </si>
  <si>
    <t>2.3.3.</t>
  </si>
  <si>
    <t>2.3.4.</t>
  </si>
  <si>
    <t>2.3.5.</t>
  </si>
  <si>
    <t>2.4.</t>
  </si>
  <si>
    <t>2.4.1.</t>
  </si>
  <si>
    <t>2.4.2.</t>
  </si>
  <si>
    <t>2.4.3.</t>
  </si>
  <si>
    <t>2.4.4.</t>
  </si>
  <si>
    <t>2.4.5.</t>
  </si>
  <si>
    <t>2.5.</t>
  </si>
  <si>
    <t>2.5.1.</t>
  </si>
  <si>
    <t>2.5.2.</t>
  </si>
  <si>
    <t>2.5.3.</t>
  </si>
  <si>
    <t>2.5.4.</t>
  </si>
  <si>
    <t>2.5.5.</t>
  </si>
  <si>
    <t xml:space="preserve">2.6. </t>
  </si>
  <si>
    <t>2.6.1.</t>
  </si>
  <si>
    <t>2.6.2.</t>
  </si>
  <si>
    <t>2.6.3.</t>
  </si>
  <si>
    <t>2.6.4.</t>
  </si>
  <si>
    <t>2.6.5.</t>
  </si>
  <si>
    <t xml:space="preserve">2.7. </t>
  </si>
  <si>
    <t>2.7.1.</t>
  </si>
  <si>
    <t>2.7.2.</t>
  </si>
  <si>
    <t>2.7.3.</t>
  </si>
  <si>
    <t>2.7.4.</t>
  </si>
  <si>
    <t>2.7.5.</t>
  </si>
  <si>
    <t>2.8.</t>
  </si>
  <si>
    <t>2.8.1.</t>
  </si>
  <si>
    <t>2.8.2.</t>
  </si>
  <si>
    <t>2.8.3.</t>
  </si>
  <si>
    <t>2.8.4.</t>
  </si>
  <si>
    <t>2.8.5.</t>
  </si>
  <si>
    <t>2.9</t>
  </si>
  <si>
    <t>2.9.1.</t>
  </si>
  <si>
    <t>2.9.2.</t>
  </si>
  <si>
    <t>2.9.3.</t>
  </si>
  <si>
    <t>2.9.4.</t>
  </si>
  <si>
    <t>2.9.5.</t>
  </si>
  <si>
    <t>2.10</t>
  </si>
  <si>
    <t>2.10.1.</t>
  </si>
  <si>
    <t>2.10.2.</t>
  </si>
  <si>
    <t>2.10.3.</t>
  </si>
  <si>
    <t>2.10.4.</t>
  </si>
  <si>
    <t>2.10.5.</t>
  </si>
  <si>
    <t>2.11</t>
  </si>
  <si>
    <t>2.11.1.</t>
  </si>
  <si>
    <t>2.11.2.</t>
  </si>
  <si>
    <t>2.11.3.</t>
  </si>
  <si>
    <t>2.11.4.</t>
  </si>
  <si>
    <t>2.11.5.</t>
  </si>
  <si>
    <t>2.12.</t>
  </si>
  <si>
    <t>2.12.1.</t>
  </si>
  <si>
    <t>2.12.2.</t>
  </si>
  <si>
    <t>2.12.3.</t>
  </si>
  <si>
    <t>2.12.4.</t>
  </si>
  <si>
    <t>2.12.5.</t>
  </si>
  <si>
    <t>TOTAL PROJECT ACTIVITIES</t>
  </si>
  <si>
    <t>PROJECT IMPLEMENTATION</t>
  </si>
  <si>
    <t>3.1</t>
  </si>
  <si>
    <t>3.1.1</t>
  </si>
  <si>
    <t>Coordination meetings</t>
  </si>
  <si>
    <t>3.1.2</t>
  </si>
  <si>
    <t>Travel and Accommodation</t>
  </si>
  <si>
    <t>3.1.3</t>
  </si>
  <si>
    <t>External coordination</t>
  </si>
  <si>
    <t>3.2</t>
  </si>
  <si>
    <t>3.2.1</t>
  </si>
  <si>
    <t>Trainings</t>
  </si>
  <si>
    <t>3.2.2</t>
  </si>
  <si>
    <t>Local partners/national members</t>
  </si>
  <si>
    <t>3.2.3</t>
  </si>
  <si>
    <t>Target beneficiaries</t>
  </si>
  <si>
    <t>3.2.4</t>
  </si>
  <si>
    <t>Faith communities</t>
  </si>
  <si>
    <t>TOTAL PROJECT IMPLEMENTATION</t>
  </si>
  <si>
    <t>QUALITY AND ACCOUNTABILITY</t>
  </si>
  <si>
    <t>4.1</t>
  </si>
  <si>
    <t>Assessments</t>
  </si>
  <si>
    <t>4.2</t>
  </si>
  <si>
    <t xml:space="preserve">Complaints and Response Mechanisms </t>
  </si>
  <si>
    <t>4.3</t>
  </si>
  <si>
    <t>Safeguarding</t>
  </si>
  <si>
    <t>4.4</t>
  </si>
  <si>
    <t>Communication and visibility</t>
  </si>
  <si>
    <t>4.5</t>
  </si>
  <si>
    <t>Monitoring &amp; evaluation</t>
  </si>
  <si>
    <t>4.6</t>
  </si>
  <si>
    <t>Audit</t>
  </si>
  <si>
    <t>TOTAL QUALITY AND ACCOUNTABILITY</t>
  </si>
  <si>
    <t>LOGISTICS</t>
  </si>
  <si>
    <t>5.1</t>
  </si>
  <si>
    <t>Transportation</t>
  </si>
  <si>
    <t>5.1.2</t>
  </si>
  <si>
    <t>Vehicle Rental</t>
  </si>
  <si>
    <t>5.1.4</t>
  </si>
  <si>
    <t>Fuel</t>
  </si>
  <si>
    <t>5.2</t>
  </si>
  <si>
    <t>Warehousing</t>
  </si>
  <si>
    <t>5.2.1</t>
  </si>
  <si>
    <t>Warehouse rental</t>
  </si>
  <si>
    <t>5.2.2</t>
  </si>
  <si>
    <t>Wages for Security/ Guards</t>
  </si>
  <si>
    <t>5.3</t>
  </si>
  <si>
    <t>Handling</t>
  </si>
  <si>
    <t>5.3.1</t>
  </si>
  <si>
    <t>Salaries for Logistician/Procurement Officer</t>
  </si>
  <si>
    <t>5.3.2</t>
  </si>
  <si>
    <t>Salaries / wages for labourers</t>
  </si>
  <si>
    <t>5.3.3</t>
  </si>
  <si>
    <t>Salaries / wages for drivers</t>
  </si>
  <si>
    <t>TOTAL LOGISTICS</t>
  </si>
  <si>
    <t>ASSETS &amp; EQUIPMENT</t>
  </si>
  <si>
    <t>5.1.</t>
  </si>
  <si>
    <t>Computers and accessories</t>
  </si>
  <si>
    <t>5.2.</t>
  </si>
  <si>
    <t>Printers</t>
  </si>
  <si>
    <t>5.3.</t>
  </si>
  <si>
    <t>Office Furniture</t>
  </si>
  <si>
    <t>5.4.</t>
  </si>
  <si>
    <t>Communications equipment e.g. camera, sat phone, etc</t>
  </si>
  <si>
    <t>TOTAL PROGRAM ASSETS &amp; EQUIPMENT</t>
  </si>
  <si>
    <t xml:space="preserve">TOTAL DIRECT COST </t>
  </si>
  <si>
    <t>INDIRECT COSTS: PERSONNEL, ADMINISTRATION &amp; SUPPORT</t>
  </si>
  <si>
    <t>Staff salaries - Cost shared</t>
  </si>
  <si>
    <t>Salaries e. g % for Programme Director)</t>
  </si>
  <si>
    <t>Salaries e. g % for Finance Director)</t>
  </si>
  <si>
    <t>Salaries for accountant and other admin or secretarial staff …..)</t>
  </si>
  <si>
    <t>Staff Insurance</t>
  </si>
  <si>
    <t>Office rent</t>
  </si>
  <si>
    <t>Office Utilities</t>
  </si>
  <si>
    <t>Office stationery</t>
  </si>
  <si>
    <t>Office Insurance</t>
  </si>
  <si>
    <t>Phone and internet charges</t>
  </si>
  <si>
    <t xml:space="preserve">Bank fees - Bank transfer charges </t>
  </si>
  <si>
    <t>TOTAL INDIRECT COST: PERSONNEL, ADMIN. &amp; SUPPORT</t>
  </si>
  <si>
    <t xml:space="preserve">TOTAL EXPENDITURE </t>
  </si>
  <si>
    <t>BALANCE REQUESTED (minus available income)</t>
  </si>
  <si>
    <t>PROPOSED DISPOSITION OF CAPITAL ASSETS at Completion date</t>
  </si>
  <si>
    <t xml:space="preserve">ITEM - (List each over US$500) </t>
  </si>
  <si>
    <t xml:space="preserve"> Actual cost</t>
  </si>
  <si>
    <t>Disposition</t>
  </si>
  <si>
    <r>
      <rPr>
        <b/>
        <sz val="10"/>
        <color theme="1"/>
        <rFont val="Arial"/>
        <family val="2"/>
      </rPr>
      <t>Requesting ACT member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(please input org name)</t>
    </r>
  </si>
  <si>
    <t>Member 2</t>
  </si>
  <si>
    <t>Member 3</t>
  </si>
  <si>
    <t>Advocacy item 1</t>
  </si>
  <si>
    <t>Advocacy item 2</t>
  </si>
  <si>
    <t>Advocacy item 3</t>
  </si>
  <si>
    <t>Advocacy item 4</t>
  </si>
  <si>
    <t>Advocacy item 5</t>
  </si>
  <si>
    <t>TOTAL EXPENDITURE exclusive International Coordination Fee</t>
  </si>
  <si>
    <t>Member 4</t>
  </si>
  <si>
    <t>Livelihood item 1</t>
  </si>
  <si>
    <t>Livelihood item 2</t>
  </si>
  <si>
    <t>Livelihood item 3</t>
  </si>
  <si>
    <t>Livelihood item 4</t>
  </si>
  <si>
    <t>Livelihood item 5</t>
  </si>
  <si>
    <t>Education item 1</t>
  </si>
  <si>
    <t>Education item 2</t>
  </si>
  <si>
    <t>Education item 3</t>
  </si>
  <si>
    <t>Education item 4</t>
  </si>
  <si>
    <t>Education item 5</t>
  </si>
  <si>
    <t>Shelter/HI item 1</t>
  </si>
  <si>
    <t>Shelter/HI item 2</t>
  </si>
  <si>
    <t>Shelter/HI item 3</t>
  </si>
  <si>
    <t>Shelter/HI item 4</t>
  </si>
  <si>
    <t>Shelter/HI item 5</t>
  </si>
  <si>
    <t>PSS item 1</t>
  </si>
  <si>
    <t>PSS item 2</t>
  </si>
  <si>
    <t>PSS item 3</t>
  </si>
  <si>
    <t>PSS item 4</t>
  </si>
  <si>
    <t>PSS item 5</t>
  </si>
  <si>
    <t>Gender item 1</t>
  </si>
  <si>
    <t>Gender item 2</t>
  </si>
  <si>
    <t>Gender item 3</t>
  </si>
  <si>
    <t>Gender item 4</t>
  </si>
  <si>
    <t>Gender item 5</t>
  </si>
  <si>
    <t>EFL item 1</t>
  </si>
  <si>
    <t>EFL item 2</t>
  </si>
  <si>
    <t>EFL item 3</t>
  </si>
  <si>
    <t>EFL item 4</t>
  </si>
  <si>
    <t>EFL item 5</t>
  </si>
  <si>
    <t>Member 5</t>
  </si>
  <si>
    <t>Member 6</t>
  </si>
  <si>
    <t>PH item 1</t>
  </si>
  <si>
    <t>PH item 2</t>
  </si>
  <si>
    <t>PH item 3</t>
  </si>
  <si>
    <t>PH item 4</t>
  </si>
  <si>
    <t>PH item 5</t>
  </si>
  <si>
    <t>CE item 1</t>
  </si>
  <si>
    <t>CE item 2</t>
  </si>
  <si>
    <t>CE item 3</t>
  </si>
  <si>
    <t>CE item 4</t>
  </si>
  <si>
    <t>CE item 5</t>
  </si>
  <si>
    <t>PP item 1</t>
  </si>
  <si>
    <t>PP item 2</t>
  </si>
  <si>
    <t>PP item 3</t>
  </si>
  <si>
    <t>PP item 4</t>
  </si>
  <si>
    <t>PP item 5</t>
  </si>
  <si>
    <t>WASH item 1</t>
  </si>
  <si>
    <t>WASH item 2</t>
  </si>
  <si>
    <t>WASH item 3</t>
  </si>
  <si>
    <t>WASH item 4</t>
  </si>
  <si>
    <t>WASH item 5</t>
  </si>
  <si>
    <t>FS item 1</t>
  </si>
  <si>
    <t>Member 7</t>
  </si>
  <si>
    <t>EXCHANGE RATES: local currency to 1 USD</t>
  </si>
  <si>
    <r>
      <t xml:space="preserve">Budget rate </t>
    </r>
    <r>
      <rPr>
        <i/>
        <sz val="8"/>
        <color theme="1"/>
        <rFont val="Arial"/>
        <family val="2"/>
      </rPr>
      <t>(please input exchange rate here)</t>
    </r>
  </si>
  <si>
    <t>Member 8</t>
  </si>
  <si>
    <t>Member 9</t>
  </si>
  <si>
    <t>ACT Secretariat Management Costs (2%)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</si>
</sst>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_);_(* \(#,##0\);_(* &quot;-&quot;??_);_(@_)"/>
    <numFmt numFmtId="165" formatCode="#,##0.00000"/>
    <numFmt numFmtId="166" formatCode="yyyy\-mm\-dd"/>
    <numFmt numFmtId="167" formatCode="_-* #,##0_-;\-* #,##0_-;_-* &quot;-&quot;??_-;_-@"/>
    <numFmt numFmtId="168" formatCode="_(* #,##0.0_);_(* \(#,##0.0\);_(* &quot;-&quot;??_);_(@_)"/>
    <numFmt numFmtId="169" formatCode="_-* #,##0_-;\-* #,##0_-;_-* &quot;-&quot;??_-;_-@_-"/>
    <numFmt numFmtId="170" formatCode="#,##0.0000000000"/>
    <numFmt numFmtId="171" formatCode="_-* #,##0.000000000_-;\-* #,##0.000000000_-;_-* &quot;-&quot;??_-;_-@_-"/>
  </numFmts>
  <fonts count="53" x14ac:knownFonts="1">
    <font>
      <sz val="10"/>
      <color rgb="FF000000"/>
      <name val="Arial"/>
    </font>
    <font>
      <sz val="16"/>
      <color theme="1"/>
      <name val="Aharoni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i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sz val="12"/>
      <color rgb="FFF2F2F2"/>
      <name val="Arial"/>
      <family val="2"/>
    </font>
    <font>
      <sz val="10"/>
      <color rgb="FFF2F2F2"/>
      <name val="Arial"/>
      <family val="2"/>
    </font>
    <font>
      <b/>
      <sz val="10"/>
      <color rgb="FFF2F2F2"/>
      <name val="Arial"/>
      <family val="2"/>
    </font>
    <font>
      <b/>
      <sz val="10"/>
      <color rgb="FFC00000"/>
      <name val="Arial"/>
      <family val="2"/>
    </font>
    <font>
      <i/>
      <sz val="8"/>
      <color rgb="FFFF0000"/>
      <name val="Arial"/>
      <family val="2"/>
    </font>
    <font>
      <i/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4"/>
      <color theme="1"/>
      <name val="Arial"/>
      <family val="2"/>
    </font>
    <font>
      <i/>
      <sz val="10"/>
      <color theme="0"/>
      <name val="Arial"/>
      <family val="2"/>
    </font>
    <font>
      <b/>
      <sz val="10"/>
      <color rgb="FF244061"/>
      <name val="Arial"/>
      <family val="2"/>
    </font>
    <font>
      <i/>
      <sz val="10"/>
      <color rgb="FF244061"/>
      <name val="Arial"/>
      <family val="2"/>
    </font>
    <font>
      <sz val="10"/>
      <color rgb="FF244061"/>
      <name val="Arial"/>
      <family val="2"/>
    </font>
    <font>
      <sz val="10"/>
      <color rgb="FF0070C0"/>
      <name val="Arial"/>
      <family val="2"/>
    </font>
    <font>
      <b/>
      <i/>
      <sz val="10"/>
      <color rgb="FF24406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0"/>
      <color theme="1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2"/>
      <color rgb="FFFF0000"/>
      <name val="Arial Black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i/>
      <sz val="10"/>
      <name val="Arial"/>
      <family val="2"/>
    </font>
    <font>
      <b/>
      <i/>
      <sz val="10"/>
      <color theme="0"/>
      <name val="Arial"/>
      <family val="2"/>
    </font>
    <font>
      <sz val="11"/>
      <name val="Arial"/>
      <family val="2"/>
    </font>
    <font>
      <b/>
      <sz val="12"/>
      <color rgb="FF244061"/>
      <name val="Arial"/>
      <family val="2"/>
    </font>
    <font>
      <b/>
      <i/>
      <sz val="12"/>
      <color rgb="FF244061"/>
      <name val="Arial"/>
      <family val="2"/>
    </font>
    <font>
      <sz val="12"/>
      <color rgb="FF000000"/>
      <name val="Arial"/>
      <family val="2"/>
    </font>
    <font>
      <i/>
      <sz val="12"/>
      <color rgb="FFFF0000"/>
      <name val="Arial"/>
      <family val="2"/>
    </font>
    <font>
      <b/>
      <sz val="10"/>
      <color rgb="FF0070C0"/>
      <name val="Arial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i/>
      <sz val="12"/>
      <color theme="0"/>
      <name val="Arial"/>
      <family val="2"/>
    </font>
    <font>
      <b/>
      <sz val="12"/>
      <color rgb="FF00206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12"/>
      <color theme="0"/>
      <name val="Arial"/>
      <family val="2"/>
    </font>
    <font>
      <sz val="12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4F6128"/>
        <bgColor rgb="FF4F6128"/>
      </patternFill>
    </fill>
    <fill>
      <patternFill patternType="solid">
        <fgColor rgb="FFC00000"/>
        <bgColor rgb="FFC00000"/>
      </patternFill>
    </fill>
    <fill>
      <patternFill patternType="solid">
        <fgColor rgb="FFD8D8D8"/>
        <bgColor rgb="FFD8D8D8"/>
      </patternFill>
    </fill>
    <fill>
      <patternFill patternType="solid">
        <fgColor rgb="FF595959"/>
        <bgColor rgb="FF595959"/>
      </patternFill>
    </fill>
    <fill>
      <patternFill patternType="solid">
        <fgColor rgb="FF366092"/>
        <bgColor rgb="FF366092"/>
      </patternFill>
    </fill>
    <fill>
      <patternFill patternType="solid">
        <fgColor rgb="FF632423"/>
        <bgColor rgb="FF632423"/>
      </patternFill>
    </fill>
    <fill>
      <patternFill patternType="solid">
        <fgColor rgb="FF0F243E"/>
        <bgColor rgb="FF0F243E"/>
      </patternFill>
    </fill>
    <fill>
      <patternFill patternType="solid">
        <fgColor rgb="FF3F3F3F"/>
        <bgColor rgb="FF3F3F3F"/>
      </patternFill>
    </fill>
    <fill>
      <patternFill patternType="solid">
        <fgColor rgb="FFEEECE1"/>
        <bgColor rgb="FFEEECE1"/>
      </patternFill>
    </fill>
    <fill>
      <patternFill patternType="solid">
        <fgColor rgb="FFFFFFE1"/>
        <bgColor rgb="FFFFFFE1"/>
      </patternFill>
    </fill>
    <fill>
      <patternFill patternType="solid">
        <fgColor rgb="FFDBE5F1"/>
        <bgColor rgb="FFDBE5F1"/>
      </patternFill>
    </fill>
    <fill>
      <patternFill patternType="solid">
        <fgColor rgb="FFDAEEF3"/>
        <bgColor rgb="FFDAEEF3"/>
      </patternFill>
    </fill>
    <fill>
      <patternFill patternType="solid">
        <fgColor rgb="FF244061"/>
        <bgColor rgb="FF244061"/>
      </patternFill>
    </fill>
    <fill>
      <patternFill patternType="solid">
        <fgColor rgb="FFBFBFBF"/>
        <bgColor rgb="FFBFBFBF"/>
      </patternFill>
    </fill>
    <fill>
      <patternFill patternType="solid">
        <fgColor rgb="FF95B3D7"/>
        <bgColor rgb="FF95B3D7"/>
      </patternFill>
    </fill>
    <fill>
      <patternFill patternType="solid">
        <fgColor rgb="FFFFFF99"/>
        <bgColor rgb="FFFFFF99"/>
      </patternFill>
    </fill>
    <fill>
      <patternFill patternType="solid">
        <fgColor theme="6" tint="-0.499984740745262"/>
        <bgColor rgb="FF4F6128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D8D8D8"/>
      </patternFill>
    </fill>
    <fill>
      <patternFill patternType="solid">
        <fgColor theme="0"/>
        <bgColor indexed="64"/>
      </patternFill>
    </fill>
    <fill>
      <patternFill patternType="lightUp">
        <fgColor theme="4" tint="-0.24994659260841701"/>
        <bgColor rgb="FFD8D8D8"/>
      </patternFill>
    </fill>
    <fill>
      <patternFill patternType="lightUp">
        <fgColor theme="4" tint="-0.2499465926084170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rgb="FFEEECE1"/>
      </patternFill>
    </fill>
    <fill>
      <patternFill patternType="solid">
        <fgColor theme="0" tint="-0.249977111117893"/>
        <bgColor rgb="FFFFFFE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DBE5F1"/>
      </patternFill>
    </fill>
    <fill>
      <patternFill patternType="solid">
        <fgColor theme="0" tint="-0.249977111117893"/>
        <bgColor rgb="FFDAEEF3"/>
      </patternFill>
    </fill>
    <fill>
      <patternFill patternType="solid">
        <fgColor theme="0" tint="-0.14999847407452621"/>
        <bgColor rgb="FFEEECE1"/>
      </patternFill>
    </fill>
    <fill>
      <patternFill patternType="solid">
        <fgColor theme="0" tint="-0.14999847407452621"/>
        <bgColor rgb="FFFFFFE1"/>
      </patternFill>
    </fill>
    <fill>
      <patternFill patternType="solid">
        <fgColor theme="0" tint="-0.14999847407452621"/>
        <bgColor rgb="FFDBE5F1"/>
      </patternFill>
    </fill>
    <fill>
      <patternFill patternType="solid">
        <fgColor theme="0" tint="-0.14999847407452621"/>
        <bgColor rgb="FFDAEEF3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FFFFE1"/>
      </patternFill>
    </fill>
  </fills>
  <borders count="17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dotted">
        <color rgb="FF000000"/>
      </right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/>
      <diagonal/>
    </border>
    <border>
      <left style="dotted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/>
      <bottom/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medium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indexed="64"/>
      </bottom>
      <diagonal/>
    </border>
    <border>
      <left style="dotted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dotted">
        <color auto="1"/>
      </right>
      <top style="dotted">
        <color auto="1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dotted">
        <color auto="1"/>
      </top>
      <bottom style="medium">
        <color indexed="64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 style="dotted">
        <color auto="1"/>
      </right>
      <top style="thin">
        <color indexed="64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auto="1"/>
      </left>
      <right/>
      <top style="dotted">
        <color auto="1"/>
      </top>
      <bottom style="medium">
        <color indexed="64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 style="dotted">
        <color auto="1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 style="thin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indexed="64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indexed="64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 style="thin">
        <color indexed="64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dotted">
        <color rgb="FF000000"/>
      </top>
      <bottom style="thin">
        <color indexed="64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thin">
        <color indexed="64"/>
      </bottom>
      <diagonal/>
    </border>
    <border>
      <left style="dotted">
        <color rgb="FF000000"/>
      </left>
      <right style="medium">
        <color rgb="FF000000"/>
      </right>
      <top style="dotted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thin">
        <color indexed="64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thin">
        <color indexed="64"/>
      </bottom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dotted">
        <color rgb="FF000000"/>
      </left>
      <right style="dotted">
        <color rgb="FF000000"/>
      </right>
      <top style="thin">
        <color indexed="64"/>
      </top>
      <bottom style="thin">
        <color indexed="64"/>
      </bottom>
      <diagonal/>
    </border>
    <border>
      <left style="dotted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dotted">
        <color rgb="FF000000"/>
      </right>
      <top style="thin">
        <color indexed="64"/>
      </top>
      <bottom style="medium">
        <color indexed="64"/>
      </bottom>
      <diagonal/>
    </border>
    <border>
      <left style="dotted">
        <color rgb="FF000000"/>
      </left>
      <right style="dotted">
        <color rgb="FF000000"/>
      </right>
      <top style="thin">
        <color indexed="64"/>
      </top>
      <bottom style="medium">
        <color indexed="64"/>
      </bottom>
      <diagonal/>
    </border>
    <border>
      <left style="dotted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dotted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dotted">
        <color rgb="FF000000"/>
      </right>
      <top style="medium">
        <color indexed="64"/>
      </top>
      <bottom style="thin">
        <color indexed="64"/>
      </bottom>
      <diagonal/>
    </border>
    <border>
      <left style="dotted">
        <color rgb="FF000000"/>
      </left>
      <right style="dotted">
        <color rgb="FF000000"/>
      </right>
      <top style="medium">
        <color indexed="64"/>
      </top>
      <bottom style="thin">
        <color indexed="64"/>
      </bottom>
      <diagonal/>
    </border>
    <border>
      <left style="dotted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dotted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thin">
        <color indexed="64"/>
      </bottom>
      <diagonal/>
    </border>
    <border>
      <left style="dotted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dotted">
        <color rgb="FF000000"/>
      </right>
      <top style="medium">
        <color indexed="64"/>
      </top>
      <bottom style="medium">
        <color indexed="64"/>
      </bottom>
      <diagonal/>
    </border>
    <border>
      <left style="dotted">
        <color rgb="FF000000"/>
      </left>
      <right style="dotted">
        <color rgb="FF000000"/>
      </right>
      <top style="medium">
        <color indexed="64"/>
      </top>
      <bottom style="medium">
        <color indexed="64"/>
      </bottom>
      <diagonal/>
    </border>
    <border>
      <left style="dotted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 style="dotted">
        <color auto="1"/>
      </right>
      <top/>
      <bottom style="medium">
        <color indexed="64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</borders>
  <cellStyleXfs count="4">
    <xf numFmtId="0" fontId="0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8" fillId="0" borderId="0" applyNumberFormat="0" applyFill="0" applyBorder="0" applyAlignment="0" applyProtection="0"/>
  </cellStyleXfs>
  <cellXfs count="679">
    <xf numFmtId="0" fontId="0" fillId="0" borderId="0" xfId="0"/>
    <xf numFmtId="0" fontId="1" fillId="0" borderId="0" xfId="0" applyFont="1"/>
    <xf numFmtId="0" fontId="2" fillId="0" borderId="0" xfId="0" applyFont="1"/>
    <xf numFmtId="4" fontId="2" fillId="0" borderId="0" xfId="0" applyNumberFormat="1" applyFont="1"/>
    <xf numFmtId="9" fontId="2" fillId="0" borderId="0" xfId="0" applyNumberFormat="1" applyFont="1"/>
    <xf numFmtId="164" fontId="2" fillId="0" borderId="0" xfId="0" applyNumberFormat="1" applyFont="1"/>
    <xf numFmtId="3" fontId="2" fillId="0" borderId="0" xfId="0" applyNumberFormat="1" applyFont="1"/>
    <xf numFmtId="4" fontId="3" fillId="0" borderId="0" xfId="0" applyNumberFormat="1" applyFont="1"/>
    <xf numFmtId="164" fontId="3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4" fontId="6" fillId="0" borderId="0" xfId="0" applyNumberFormat="1" applyFont="1"/>
    <xf numFmtId="4" fontId="2" fillId="0" borderId="0" xfId="0" applyNumberFormat="1" applyFont="1" applyAlignment="1">
      <alignment horizontal="center"/>
    </xf>
    <xf numFmtId="4" fontId="12" fillId="0" borderId="0" xfId="0" applyNumberFormat="1" applyFont="1"/>
    <xf numFmtId="164" fontId="3" fillId="0" borderId="0" xfId="0" applyNumberFormat="1" applyFont="1"/>
    <xf numFmtId="4" fontId="7" fillId="0" borderId="0" xfId="0" applyNumberFormat="1" applyFont="1"/>
    <xf numFmtId="4" fontId="13" fillId="3" borderId="1" xfId="0" applyNumberFormat="1" applyFont="1" applyFill="1" applyBorder="1"/>
    <xf numFmtId="0" fontId="17" fillId="7" borderId="4" xfId="0" applyFont="1" applyFill="1" applyBorder="1"/>
    <xf numFmtId="164" fontId="17" fillId="7" borderId="4" xfId="0" applyNumberFormat="1" applyFont="1" applyFill="1" applyBorder="1"/>
    <xf numFmtId="0" fontId="18" fillId="0" borderId="0" xfId="0" applyFont="1"/>
    <xf numFmtId="0" fontId="3" fillId="6" borderId="4" xfId="0" applyFont="1" applyFill="1" applyBorder="1" applyAlignment="1">
      <alignment horizontal="center"/>
    </xf>
    <xf numFmtId="0" fontId="3" fillId="6" borderId="4" xfId="0" applyFont="1" applyFill="1" applyBorder="1"/>
    <xf numFmtId="164" fontId="3" fillId="6" borderId="4" xfId="0" applyNumberFormat="1" applyFont="1" applyFill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164" fontId="2" fillId="0" borderId="4" xfId="0" applyNumberFormat="1" applyFont="1" applyBorder="1"/>
    <xf numFmtId="2" fontId="2" fillId="0" borderId="4" xfId="0" applyNumberFormat="1" applyFont="1" applyBorder="1" applyAlignment="1">
      <alignment horizontal="center"/>
    </xf>
    <xf numFmtId="4" fontId="2" fillId="0" borderId="4" xfId="0" applyNumberFormat="1" applyFont="1" applyBorder="1"/>
    <xf numFmtId="4" fontId="15" fillId="5" borderId="4" xfId="0" applyNumberFormat="1" applyFont="1" applyFill="1" applyBorder="1"/>
    <xf numFmtId="0" fontId="15" fillId="5" borderId="4" xfId="0" applyFont="1" applyFill="1" applyBorder="1"/>
    <xf numFmtId="164" fontId="15" fillId="5" borderId="4" xfId="0" applyNumberFormat="1" applyFont="1" applyFill="1" applyBorder="1"/>
    <xf numFmtId="167" fontId="2" fillId="0" borderId="4" xfId="0" applyNumberFormat="1" applyFont="1" applyBorder="1"/>
    <xf numFmtId="0" fontId="15" fillId="11" borderId="19" xfId="0" applyFont="1" applyFill="1" applyBorder="1"/>
    <xf numFmtId="164" fontId="15" fillId="11" borderId="19" xfId="0" applyNumberFormat="1" applyFont="1" applyFill="1" applyBorder="1"/>
    <xf numFmtId="10" fontId="2" fillId="0" borderId="0" xfId="0" applyNumberFormat="1" applyFont="1"/>
    <xf numFmtId="3" fontId="3" fillId="0" borderId="24" xfId="0" applyNumberFormat="1" applyFont="1" applyBorder="1" applyAlignment="1">
      <alignment horizontal="center"/>
    </xf>
    <xf numFmtId="3" fontId="19" fillId="8" borderId="28" xfId="0" applyNumberFormat="1" applyFont="1" applyFill="1" applyBorder="1" applyAlignment="1">
      <alignment horizontal="center" wrapText="1"/>
    </xf>
    <xf numFmtId="4" fontId="16" fillId="8" borderId="29" xfId="0" applyNumberFormat="1" applyFont="1" applyFill="1" applyBorder="1" applyAlignment="1">
      <alignment horizontal="center"/>
    </xf>
    <xf numFmtId="4" fontId="19" fillId="9" borderId="30" xfId="0" applyNumberFormat="1" applyFont="1" applyFill="1" applyBorder="1" applyAlignment="1">
      <alignment horizontal="center"/>
    </xf>
    <xf numFmtId="4" fontId="16" fillId="9" borderId="28" xfId="0" applyNumberFormat="1" applyFont="1" applyFill="1" applyBorder="1" applyAlignment="1">
      <alignment horizontal="center"/>
    </xf>
    <xf numFmtId="3" fontId="5" fillId="12" borderId="32" xfId="0" applyNumberFormat="1" applyFont="1" applyFill="1" applyBorder="1" applyAlignment="1">
      <alignment horizontal="center"/>
    </xf>
    <xf numFmtId="4" fontId="3" fillId="12" borderId="33" xfId="0" applyNumberFormat="1" applyFont="1" applyFill="1" applyBorder="1" applyAlignment="1">
      <alignment horizontal="center"/>
    </xf>
    <xf numFmtId="3" fontId="5" fillId="13" borderId="33" xfId="0" applyNumberFormat="1" applyFont="1" applyFill="1" applyBorder="1" applyAlignment="1">
      <alignment horizontal="center"/>
    </xf>
    <xf numFmtId="4" fontId="3" fillId="13" borderId="33" xfId="0" applyNumberFormat="1" applyFont="1" applyFill="1" applyBorder="1" applyAlignment="1">
      <alignment horizontal="center"/>
    </xf>
    <xf numFmtId="4" fontId="3" fillId="0" borderId="34" xfId="0" applyNumberFormat="1" applyFont="1" applyBorder="1" applyAlignment="1">
      <alignment horizontal="center"/>
    </xf>
    <xf numFmtId="3" fontId="5" fillId="14" borderId="35" xfId="0" applyNumberFormat="1" applyFont="1" applyFill="1" applyBorder="1" applyAlignment="1">
      <alignment horizontal="center"/>
    </xf>
    <xf numFmtId="4" fontId="3" fillId="14" borderId="33" xfId="0" applyNumberFormat="1" applyFont="1" applyFill="1" applyBorder="1" applyAlignment="1">
      <alignment horizontal="center"/>
    </xf>
    <xf numFmtId="3" fontId="5" fillId="15" borderId="33" xfId="0" applyNumberFormat="1" applyFont="1" applyFill="1" applyBorder="1" applyAlignment="1">
      <alignment horizontal="center"/>
    </xf>
    <xf numFmtId="4" fontId="3" fillId="15" borderId="33" xfId="0" applyNumberFormat="1" applyFont="1" applyFill="1" applyBorder="1" applyAlignment="1">
      <alignment horizontal="center"/>
    </xf>
    <xf numFmtId="3" fontId="20" fillId="17" borderId="37" xfId="0" applyNumberFormat="1" applyFont="1" applyFill="1" applyBorder="1" applyAlignment="1">
      <alignment horizontal="center"/>
    </xf>
    <xf numFmtId="4" fontId="20" fillId="17" borderId="37" xfId="0" applyNumberFormat="1" applyFont="1" applyFill="1" applyBorder="1"/>
    <xf numFmtId="4" fontId="20" fillId="17" borderId="37" xfId="0" applyNumberFormat="1" applyFont="1" applyFill="1" applyBorder="1" applyAlignment="1">
      <alignment horizontal="center"/>
    </xf>
    <xf numFmtId="164" fontId="20" fillId="17" borderId="37" xfId="0" applyNumberFormat="1" applyFont="1" applyFill="1" applyBorder="1" applyAlignment="1">
      <alignment horizontal="center"/>
    </xf>
    <xf numFmtId="3" fontId="21" fillId="17" borderId="37" xfId="0" applyNumberFormat="1" applyFont="1" applyFill="1" applyBorder="1" applyAlignment="1">
      <alignment horizontal="center"/>
    </xf>
    <xf numFmtId="3" fontId="22" fillId="17" borderId="37" xfId="0" applyNumberFormat="1" applyFont="1" applyFill="1" applyBorder="1"/>
    <xf numFmtId="4" fontId="22" fillId="17" borderId="37" xfId="0" applyNumberFormat="1" applyFont="1" applyFill="1" applyBorder="1"/>
    <xf numFmtId="4" fontId="22" fillId="17" borderId="36" xfId="0" applyNumberFormat="1" applyFont="1" applyFill="1" applyBorder="1"/>
    <xf numFmtId="4" fontId="22" fillId="17" borderId="38" xfId="0" applyNumberFormat="1" applyFont="1" applyFill="1" applyBorder="1"/>
    <xf numFmtId="168" fontId="2" fillId="2" borderId="45" xfId="0" applyNumberFormat="1" applyFont="1" applyFill="1" applyBorder="1"/>
    <xf numFmtId="164" fontId="2" fillId="2" borderId="45" xfId="0" applyNumberFormat="1" applyFont="1" applyFill="1" applyBorder="1"/>
    <xf numFmtId="164" fontId="2" fillId="2" borderId="45" xfId="0" applyNumberFormat="1" applyFont="1" applyFill="1" applyBorder="1" applyAlignment="1">
      <alignment horizontal="center"/>
    </xf>
    <xf numFmtId="164" fontId="2" fillId="0" borderId="7" xfId="0" applyNumberFormat="1" applyFont="1" applyBorder="1"/>
    <xf numFmtId="164" fontId="2" fillId="0" borderId="22" xfId="0" applyNumberFormat="1" applyFont="1" applyBorder="1"/>
    <xf numFmtId="164" fontId="2" fillId="0" borderId="3" xfId="0" applyNumberFormat="1" applyFont="1" applyBorder="1"/>
    <xf numFmtId="164" fontId="2" fillId="0" borderId="21" xfId="0" applyNumberFormat="1" applyFont="1" applyBorder="1"/>
    <xf numFmtId="4" fontId="23" fillId="6" borderId="48" xfId="0" applyNumberFormat="1" applyFont="1" applyFill="1" applyBorder="1" applyAlignment="1">
      <alignment wrapText="1"/>
    </xf>
    <xf numFmtId="164" fontId="23" fillId="6" borderId="50" xfId="0" applyNumberFormat="1" applyFont="1" applyFill="1" applyBorder="1"/>
    <xf numFmtId="164" fontId="23" fillId="6" borderId="51" xfId="0" applyNumberFormat="1" applyFont="1" applyFill="1" applyBorder="1"/>
    <xf numFmtId="164" fontId="23" fillId="6" borderId="52" xfId="0" applyNumberFormat="1" applyFont="1" applyFill="1" applyBorder="1"/>
    <xf numFmtId="164" fontId="23" fillId="6" borderId="53" xfId="0" applyNumberFormat="1" applyFont="1" applyFill="1" applyBorder="1"/>
    <xf numFmtId="164" fontId="23" fillId="6" borderId="54" xfId="0" applyNumberFormat="1" applyFont="1" applyFill="1" applyBorder="1"/>
    <xf numFmtId="164" fontId="23" fillId="6" borderId="55" xfId="0" applyNumberFormat="1" applyFont="1" applyFill="1" applyBorder="1"/>
    <xf numFmtId="164" fontId="2" fillId="2" borderId="4" xfId="0" applyNumberFormat="1" applyFont="1" applyFill="1" applyBorder="1"/>
    <xf numFmtId="164" fontId="2" fillId="2" borderId="4" xfId="0" applyNumberFormat="1" applyFont="1" applyFill="1" applyBorder="1" applyAlignment="1">
      <alignment horizontal="center"/>
    </xf>
    <xf numFmtId="164" fontId="2" fillId="0" borderId="5" xfId="0" applyNumberFormat="1" applyFont="1" applyBorder="1"/>
    <xf numFmtId="164" fontId="2" fillId="0" borderId="25" xfId="0" applyNumberFormat="1" applyFont="1" applyBorder="1"/>
    <xf numFmtId="164" fontId="2" fillId="0" borderId="58" xfId="0" applyNumberFormat="1" applyFont="1" applyBorder="1"/>
    <xf numFmtId="164" fontId="2" fillId="0" borderId="59" xfId="0" applyNumberFormat="1" applyFont="1" applyBorder="1"/>
    <xf numFmtId="164" fontId="2" fillId="2" borderId="33" xfId="0" applyNumberFormat="1" applyFont="1" applyFill="1" applyBorder="1"/>
    <xf numFmtId="164" fontId="2" fillId="2" borderId="33" xfId="0" applyNumberFormat="1" applyFont="1" applyFill="1" applyBorder="1" applyAlignment="1">
      <alignment horizontal="center"/>
    </xf>
    <xf numFmtId="164" fontId="2" fillId="0" borderId="6" xfId="0" applyNumberFormat="1" applyFont="1" applyBorder="1"/>
    <xf numFmtId="164" fontId="2" fillId="0" borderId="63" xfId="0" applyNumberFormat="1" applyFont="1" applyBorder="1"/>
    <xf numFmtId="164" fontId="2" fillId="0" borderId="64" xfId="0" applyNumberFormat="1" applyFont="1" applyBorder="1"/>
    <xf numFmtId="164" fontId="2" fillId="0" borderId="65" xfId="0" applyNumberFormat="1" applyFont="1" applyBorder="1"/>
    <xf numFmtId="3" fontId="20" fillId="17" borderId="37" xfId="0" applyNumberFormat="1" applyFont="1" applyFill="1" applyBorder="1" applyAlignment="1">
      <alignment horizontal="left"/>
    </xf>
    <xf numFmtId="164" fontId="20" fillId="17" borderId="37" xfId="0" applyNumberFormat="1" applyFont="1" applyFill="1" applyBorder="1"/>
    <xf numFmtId="164" fontId="20" fillId="17" borderId="36" xfId="0" applyNumberFormat="1" applyFont="1" applyFill="1" applyBorder="1"/>
    <xf numFmtId="164" fontId="20" fillId="17" borderId="38" xfId="0" applyNumberFormat="1" applyFont="1" applyFill="1" applyBorder="1"/>
    <xf numFmtId="164" fontId="2" fillId="6" borderId="69" xfId="0" applyNumberFormat="1" applyFont="1" applyFill="1" applyBorder="1"/>
    <xf numFmtId="4" fontId="23" fillId="6" borderId="70" xfId="0" applyNumberFormat="1" applyFont="1" applyFill="1" applyBorder="1" applyAlignment="1">
      <alignment wrapText="1"/>
    </xf>
    <xf numFmtId="164" fontId="23" fillId="17" borderId="74" xfId="0" applyNumberFormat="1" applyFont="1" applyFill="1" applyBorder="1"/>
    <xf numFmtId="4" fontId="2" fillId="0" borderId="0" xfId="0" applyNumberFormat="1" applyFont="1" applyAlignment="1">
      <alignment horizontal="left" wrapText="1"/>
    </xf>
    <xf numFmtId="164" fontId="2" fillId="2" borderId="4" xfId="0" quotePrefix="1" applyNumberFormat="1" applyFont="1" applyFill="1" applyBorder="1" applyAlignment="1">
      <alignment horizontal="center"/>
    </xf>
    <xf numFmtId="164" fontId="2" fillId="2" borderId="45" xfId="0" quotePrefix="1" applyNumberFormat="1" applyFont="1" applyFill="1" applyBorder="1" applyAlignment="1">
      <alignment horizontal="center"/>
    </xf>
    <xf numFmtId="164" fontId="2" fillId="2" borderId="4" xfId="0" quotePrefix="1" applyNumberFormat="1" applyFont="1" applyFill="1" applyBorder="1"/>
    <xf numFmtId="4" fontId="3" fillId="0" borderId="0" xfId="0" applyNumberFormat="1" applyFont="1" applyAlignment="1">
      <alignment horizontal="left"/>
    </xf>
    <xf numFmtId="3" fontId="3" fillId="0" borderId="0" xfId="0" applyNumberFormat="1" applyFont="1"/>
    <xf numFmtId="164" fontId="2" fillId="2" borderId="45" xfId="0" applyNumberFormat="1" applyFont="1" applyFill="1" applyBorder="1" applyAlignment="1">
      <alignment wrapText="1"/>
    </xf>
    <xf numFmtId="9" fontId="3" fillId="0" borderId="2" xfId="0" applyNumberFormat="1" applyFont="1" applyBorder="1"/>
    <xf numFmtId="0" fontId="3" fillId="0" borderId="0" xfId="0" applyFont="1"/>
    <xf numFmtId="4" fontId="8" fillId="10" borderId="1" xfId="0" applyNumberFormat="1" applyFont="1" applyFill="1" applyBorder="1"/>
    <xf numFmtId="4" fontId="25" fillId="10" borderId="1" xfId="0" applyNumberFormat="1" applyFont="1" applyFill="1" applyBorder="1"/>
    <xf numFmtId="4" fontId="26" fillId="10" borderId="1" xfId="0" applyNumberFormat="1" applyFont="1" applyFill="1" applyBorder="1"/>
    <xf numFmtId="164" fontId="26" fillId="10" borderId="1" xfId="0" applyNumberFormat="1" applyFont="1" applyFill="1" applyBorder="1"/>
    <xf numFmtId="3" fontId="26" fillId="10" borderId="1" xfId="0" applyNumberFormat="1" applyFont="1" applyFill="1" applyBorder="1"/>
    <xf numFmtId="164" fontId="15" fillId="10" borderId="1" xfId="0" applyNumberFormat="1" applyFont="1" applyFill="1" applyBorder="1"/>
    <xf numFmtId="164" fontId="26" fillId="0" borderId="0" xfId="0" applyNumberFormat="1" applyFont="1"/>
    <xf numFmtId="4" fontId="26" fillId="0" borderId="0" xfId="0" applyNumberFormat="1" applyFont="1"/>
    <xf numFmtId="4" fontId="3" fillId="19" borderId="1" xfId="0" applyNumberFormat="1" applyFont="1" applyFill="1" applyBorder="1"/>
    <xf numFmtId="4" fontId="2" fillId="19" borderId="1" xfId="0" applyNumberFormat="1" applyFont="1" applyFill="1" applyBorder="1"/>
    <xf numFmtId="164" fontId="2" fillId="19" borderId="1" xfId="0" applyNumberFormat="1" applyFont="1" applyFill="1" applyBorder="1"/>
    <xf numFmtId="3" fontId="2" fillId="19" borderId="1" xfId="0" applyNumberFormat="1" applyFont="1" applyFill="1" applyBorder="1"/>
    <xf numFmtId="4" fontId="3" fillId="19" borderId="78" xfId="0" applyNumberFormat="1" applyFont="1" applyFill="1" applyBorder="1"/>
    <xf numFmtId="4" fontId="27" fillId="0" borderId="0" xfId="0" applyNumberFormat="1" applyFont="1" applyAlignment="1">
      <alignment horizontal="center"/>
    </xf>
    <xf numFmtId="169" fontId="2" fillId="0" borderId="4" xfId="1" applyNumberFormat="1" applyFont="1" applyBorder="1"/>
    <xf numFmtId="4" fontId="30" fillId="0" borderId="0" xfId="0" applyNumberFormat="1" applyFont="1"/>
    <xf numFmtId="165" fontId="11" fillId="3" borderId="2" xfId="0" applyNumberFormat="1" applyFont="1" applyFill="1" applyBorder="1" applyProtection="1">
      <protection locked="0"/>
    </xf>
    <xf numFmtId="4" fontId="2" fillId="0" borderId="0" xfId="0" applyNumberFormat="1" applyFont="1" applyProtection="1">
      <protection locked="0"/>
    </xf>
    <xf numFmtId="4" fontId="2" fillId="6" borderId="79" xfId="0" applyNumberFormat="1" applyFont="1" applyFill="1" applyBorder="1" applyAlignment="1">
      <alignment wrapText="1"/>
    </xf>
    <xf numFmtId="164" fontId="3" fillId="0" borderId="79" xfId="0" applyNumberFormat="1" applyFont="1" applyBorder="1" applyAlignment="1">
      <alignment horizontal="center"/>
    </xf>
    <xf numFmtId="4" fontId="2" fillId="0" borderId="1" xfId="0" applyNumberFormat="1" applyFont="1" applyBorder="1"/>
    <xf numFmtId="164" fontId="3" fillId="0" borderId="1" xfId="0" applyNumberFormat="1" applyFont="1" applyBorder="1"/>
    <xf numFmtId="3" fontId="2" fillId="0" borderId="1" xfId="0" applyNumberFormat="1" applyFont="1" applyBorder="1"/>
    <xf numFmtId="169" fontId="2" fillId="0" borderId="79" xfId="1" applyNumberFormat="1" applyFont="1" applyBorder="1"/>
    <xf numFmtId="169" fontId="2" fillId="22" borderId="79" xfId="1" applyNumberFormat="1" applyFont="1" applyFill="1" applyBorder="1"/>
    <xf numFmtId="4" fontId="2" fillId="6" borderId="83" xfId="0" applyNumberFormat="1" applyFont="1" applyFill="1" applyBorder="1" applyAlignment="1">
      <alignment wrapText="1"/>
    </xf>
    <xf numFmtId="164" fontId="3" fillId="0" borderId="83" xfId="0" applyNumberFormat="1" applyFont="1" applyBorder="1" applyAlignment="1">
      <alignment horizontal="center"/>
    </xf>
    <xf numFmtId="169" fontId="2" fillId="22" borderId="83" xfId="1" applyNumberFormat="1" applyFont="1" applyFill="1" applyBorder="1"/>
    <xf numFmtId="169" fontId="2" fillId="0" borderId="83" xfId="1" applyNumberFormat="1" applyFont="1" applyBorder="1"/>
    <xf numFmtId="4" fontId="10" fillId="4" borderId="82" xfId="0" applyNumberFormat="1" applyFont="1" applyFill="1" applyBorder="1"/>
    <xf numFmtId="164" fontId="9" fillId="4" borderId="82" xfId="0" applyNumberFormat="1" applyFont="1" applyFill="1" applyBorder="1"/>
    <xf numFmtId="169" fontId="32" fillId="22" borderId="82" xfId="1" applyNumberFormat="1" applyFont="1" applyFill="1" applyBorder="1"/>
    <xf numFmtId="169" fontId="32" fillId="0" borderId="82" xfId="1" applyNumberFormat="1" applyFont="1" applyBorder="1"/>
    <xf numFmtId="4" fontId="2" fillId="6" borderId="80" xfId="0" applyNumberFormat="1" applyFont="1" applyFill="1" applyBorder="1" applyAlignment="1">
      <alignment wrapText="1"/>
    </xf>
    <xf numFmtId="164" fontId="3" fillId="0" borderId="80" xfId="0" applyNumberFormat="1" applyFont="1" applyBorder="1" applyAlignment="1">
      <alignment horizontal="center"/>
    </xf>
    <xf numFmtId="169" fontId="2" fillId="22" borderId="80" xfId="1" applyNumberFormat="1" applyFont="1" applyFill="1" applyBorder="1"/>
    <xf numFmtId="169" fontId="2" fillId="0" borderId="80" xfId="1" applyNumberFormat="1" applyFont="1" applyBorder="1"/>
    <xf numFmtId="164" fontId="23" fillId="17" borderId="85" xfId="0" applyNumberFormat="1" applyFont="1" applyFill="1" applyBorder="1"/>
    <xf numFmtId="164" fontId="23" fillId="6" borderId="86" xfId="0" applyNumberFormat="1" applyFont="1" applyFill="1" applyBorder="1"/>
    <xf numFmtId="164" fontId="23" fillId="6" borderId="87" xfId="0" applyNumberFormat="1" applyFont="1" applyFill="1" applyBorder="1"/>
    <xf numFmtId="164" fontId="23" fillId="6" borderId="88" xfId="0" applyNumberFormat="1" applyFont="1" applyFill="1" applyBorder="1"/>
    <xf numFmtId="164" fontId="23" fillId="6" borderId="90" xfId="0" applyNumberFormat="1" applyFont="1" applyFill="1" applyBorder="1"/>
    <xf numFmtId="164" fontId="23" fillId="6" borderId="57" xfId="0" applyNumberFormat="1" applyFont="1" applyFill="1" applyBorder="1"/>
    <xf numFmtId="164" fontId="23" fillId="6" borderId="91" xfId="0" applyNumberFormat="1" applyFont="1" applyFill="1" applyBorder="1"/>
    <xf numFmtId="169" fontId="2" fillId="24" borderId="80" xfId="1" applyNumberFormat="1" applyFont="1" applyFill="1" applyBorder="1"/>
    <xf numFmtId="169" fontId="2" fillId="24" borderId="79" xfId="1" applyNumberFormat="1" applyFont="1" applyFill="1" applyBorder="1"/>
    <xf numFmtId="169" fontId="2" fillId="24" borderId="83" xfId="1" applyNumberFormat="1" applyFont="1" applyFill="1" applyBorder="1"/>
    <xf numFmtId="169" fontId="10" fillId="4" borderId="82" xfId="1" applyNumberFormat="1" applyFont="1" applyFill="1" applyBorder="1"/>
    <xf numFmtId="9" fontId="0" fillId="0" borderId="1" xfId="0" applyNumberFormat="1" applyBorder="1" applyProtection="1">
      <protection locked="0"/>
    </xf>
    <xf numFmtId="0" fontId="0" fillId="0" borderId="0" xfId="0" applyProtection="1">
      <protection locked="0"/>
    </xf>
    <xf numFmtId="4" fontId="23" fillId="6" borderId="53" xfId="0" applyNumberFormat="1" applyFont="1" applyFill="1" applyBorder="1" applyAlignment="1">
      <alignment wrapText="1"/>
    </xf>
    <xf numFmtId="164" fontId="2" fillId="2" borderId="43" xfId="0" applyNumberFormat="1" applyFont="1" applyFill="1" applyBorder="1" applyAlignment="1">
      <alignment horizontal="center"/>
    </xf>
    <xf numFmtId="164" fontId="2" fillId="2" borderId="43" xfId="0" applyNumberFormat="1" applyFont="1" applyFill="1" applyBorder="1"/>
    <xf numFmtId="4" fontId="23" fillId="6" borderId="71" xfId="0" applyNumberFormat="1" applyFont="1" applyFill="1" applyBorder="1" applyAlignment="1">
      <alignment wrapText="1"/>
    </xf>
    <xf numFmtId="4" fontId="20" fillId="17" borderId="97" xfId="0" applyNumberFormat="1" applyFont="1" applyFill="1" applyBorder="1" applyAlignment="1">
      <alignment horizontal="center"/>
    </xf>
    <xf numFmtId="164" fontId="20" fillId="17" borderId="97" xfId="0" applyNumberFormat="1" applyFont="1" applyFill="1" applyBorder="1" applyAlignment="1">
      <alignment horizontal="center"/>
    </xf>
    <xf numFmtId="3" fontId="21" fillId="17" borderId="97" xfId="0" applyNumberFormat="1" applyFont="1" applyFill="1" applyBorder="1" applyAlignment="1">
      <alignment horizontal="center"/>
    </xf>
    <xf numFmtId="4" fontId="25" fillId="18" borderId="36" xfId="0" applyNumberFormat="1" applyFont="1" applyFill="1" applyBorder="1"/>
    <xf numFmtId="0" fontId="34" fillId="25" borderId="98" xfId="0" applyFont="1" applyFill="1" applyBorder="1" applyAlignment="1" applyProtection="1">
      <alignment horizontal="center" vertical="center"/>
      <protection locked="0"/>
    </xf>
    <xf numFmtId="4" fontId="35" fillId="28" borderId="98" xfId="0" applyNumberFormat="1" applyFont="1" applyFill="1" applyBorder="1" applyAlignment="1" applyProtection="1">
      <alignment horizontal="center" vertical="center"/>
      <protection locked="0"/>
    </xf>
    <xf numFmtId="4" fontId="36" fillId="0" borderId="101" xfId="0" applyNumberFormat="1" applyFont="1" applyBorder="1" applyAlignment="1">
      <alignment wrapText="1"/>
    </xf>
    <xf numFmtId="4" fontId="36" fillId="0" borderId="103" xfId="0" applyNumberFormat="1" applyFont="1" applyBorder="1" applyAlignment="1">
      <alignment wrapText="1"/>
    </xf>
    <xf numFmtId="4" fontId="36" fillId="0" borderId="105" xfId="0" applyNumberFormat="1" applyFont="1" applyBorder="1" applyAlignment="1">
      <alignment wrapText="1"/>
    </xf>
    <xf numFmtId="9" fontId="36" fillId="0" borderId="105" xfId="0" applyNumberFormat="1" applyFont="1" applyBorder="1"/>
    <xf numFmtId="4" fontId="35" fillId="28" borderId="101" xfId="0" applyNumberFormat="1" applyFont="1" applyFill="1" applyBorder="1" applyAlignment="1" applyProtection="1">
      <alignment horizontal="center" vertical="center"/>
      <protection locked="0"/>
    </xf>
    <xf numFmtId="4" fontId="35" fillId="28" borderId="80" xfId="0" applyNumberFormat="1" applyFont="1" applyFill="1" applyBorder="1" applyAlignment="1" applyProtection="1">
      <alignment horizontal="center" vertical="center"/>
      <protection locked="0"/>
    </xf>
    <xf numFmtId="4" fontId="35" fillId="28" borderId="102" xfId="0" applyNumberFormat="1" applyFont="1" applyFill="1" applyBorder="1" applyAlignment="1" applyProtection="1">
      <alignment horizontal="center" vertical="center"/>
      <protection locked="0"/>
    </xf>
    <xf numFmtId="166" fontId="3" fillId="6" borderId="101" xfId="0" applyNumberFormat="1" applyFont="1" applyFill="1" applyBorder="1"/>
    <xf numFmtId="169" fontId="2" fillId="22" borderId="102" xfId="1" applyNumberFormat="1" applyFont="1" applyFill="1" applyBorder="1"/>
    <xf numFmtId="166" fontId="3" fillId="6" borderId="103" xfId="0" applyNumberFormat="1" applyFont="1" applyFill="1" applyBorder="1"/>
    <xf numFmtId="169" fontId="2" fillId="22" borderId="104" xfId="1" applyNumberFormat="1" applyFont="1" applyFill="1" applyBorder="1"/>
    <xf numFmtId="166" fontId="3" fillId="6" borderId="112" xfId="0" applyNumberFormat="1" applyFont="1" applyFill="1" applyBorder="1"/>
    <xf numFmtId="169" fontId="2" fillId="22" borderId="113" xfId="1" applyNumberFormat="1" applyFont="1" applyFill="1" applyBorder="1"/>
    <xf numFmtId="4" fontId="10" fillId="4" borderId="114" xfId="0" applyNumberFormat="1" applyFont="1" applyFill="1" applyBorder="1"/>
    <xf numFmtId="169" fontId="32" fillId="22" borderId="115" xfId="1" applyNumberFormat="1" applyFont="1" applyFill="1" applyBorder="1"/>
    <xf numFmtId="169" fontId="2" fillId="0" borderId="80" xfId="1" applyNumberFormat="1" applyFont="1" applyFill="1" applyBorder="1"/>
    <xf numFmtId="169" fontId="2" fillId="0" borderId="79" xfId="1" applyNumberFormat="1" applyFont="1" applyFill="1" applyBorder="1"/>
    <xf numFmtId="169" fontId="2" fillId="0" borderId="83" xfId="1" applyNumberFormat="1" applyFont="1" applyFill="1" applyBorder="1"/>
    <xf numFmtId="169" fontId="32" fillId="0" borderId="82" xfId="1" applyNumberFormat="1" applyFont="1" applyFill="1" applyBorder="1"/>
    <xf numFmtId="169" fontId="2" fillId="0" borderId="117" xfId="1" applyNumberFormat="1" applyFont="1" applyBorder="1"/>
    <xf numFmtId="169" fontId="2" fillId="0" borderId="100" xfId="1" applyNumberFormat="1" applyFont="1" applyBorder="1"/>
    <xf numFmtId="169" fontId="2" fillId="0" borderId="118" xfId="1" applyNumberFormat="1" applyFont="1" applyBorder="1"/>
    <xf numFmtId="169" fontId="10" fillId="4" borderId="119" xfId="1" applyNumberFormat="1" applyFont="1" applyFill="1" applyBorder="1"/>
    <xf numFmtId="169" fontId="2" fillId="22" borderId="101" xfId="1" applyNumberFormat="1" applyFont="1" applyFill="1" applyBorder="1"/>
    <xf numFmtId="169" fontId="2" fillId="22" borderId="103" xfId="1" applyNumberFormat="1" applyFont="1" applyFill="1" applyBorder="1"/>
    <xf numFmtId="169" fontId="2" fillId="22" borderId="112" xfId="1" applyNumberFormat="1" applyFont="1" applyFill="1" applyBorder="1"/>
    <xf numFmtId="169" fontId="32" fillId="22" borderId="114" xfId="1" applyNumberFormat="1" applyFont="1" applyFill="1" applyBorder="1"/>
    <xf numFmtId="0" fontId="2" fillId="0" borderId="22" xfId="0" applyFont="1" applyBorder="1"/>
    <xf numFmtId="164" fontId="23" fillId="6" borderId="120" xfId="0" applyNumberFormat="1" applyFont="1" applyFill="1" applyBorder="1"/>
    <xf numFmtId="164" fontId="23" fillId="6" borderId="121" xfId="0" applyNumberFormat="1" applyFont="1" applyFill="1" applyBorder="1"/>
    <xf numFmtId="164" fontId="23" fillId="6" borderId="47" xfId="0" applyNumberFormat="1" applyFont="1" applyFill="1" applyBorder="1"/>
    <xf numFmtId="164" fontId="23" fillId="6" borderId="122" xfId="0" applyNumberFormat="1" applyFont="1" applyFill="1" applyBorder="1"/>
    <xf numFmtId="164" fontId="23" fillId="6" borderId="123" xfId="0" applyNumberFormat="1" applyFont="1" applyFill="1" applyBorder="1"/>
    <xf numFmtId="164" fontId="23" fillId="6" borderId="124" xfId="0" applyNumberFormat="1" applyFont="1" applyFill="1" applyBorder="1"/>
    <xf numFmtId="164" fontId="2" fillId="0" borderId="125" xfId="0" applyNumberFormat="1" applyFont="1" applyBorder="1"/>
    <xf numFmtId="164" fontId="2" fillId="0" borderId="126" xfId="0" applyNumberFormat="1" applyFont="1" applyBorder="1"/>
    <xf numFmtId="164" fontId="2" fillId="0" borderId="127" xfId="0" applyNumberFormat="1" applyFont="1" applyBorder="1"/>
    <xf numFmtId="164" fontId="2" fillId="0" borderId="62" xfId="0" applyNumberFormat="1" applyFont="1" applyBorder="1"/>
    <xf numFmtId="164" fontId="2" fillId="0" borderId="24" xfId="0" applyNumberFormat="1" applyFont="1" applyBorder="1"/>
    <xf numFmtId="164" fontId="2" fillId="0" borderId="128" xfId="0" applyNumberFormat="1" applyFont="1" applyBorder="1"/>
    <xf numFmtId="164" fontId="2" fillId="0" borderId="129" xfId="0" applyNumberFormat="1" applyFont="1" applyBorder="1"/>
    <xf numFmtId="164" fontId="2" fillId="0" borderId="130" xfId="0" applyNumberFormat="1" applyFont="1" applyBorder="1"/>
    <xf numFmtId="164" fontId="2" fillId="0" borderId="30" xfId="0" applyNumberFormat="1" applyFont="1" applyBorder="1"/>
    <xf numFmtId="164" fontId="2" fillId="0" borderId="28" xfId="0" applyNumberFormat="1" applyFont="1" applyBorder="1"/>
    <xf numFmtId="164" fontId="2" fillId="0" borderId="29" xfId="0" applyNumberFormat="1" applyFont="1" applyBorder="1"/>
    <xf numFmtId="164" fontId="2" fillId="0" borderId="131" xfId="0" applyNumberFormat="1" applyFont="1" applyBorder="1"/>
    <xf numFmtId="164" fontId="2" fillId="0" borderId="132" xfId="0" applyNumberFormat="1" applyFont="1" applyBorder="1"/>
    <xf numFmtId="164" fontId="2" fillId="0" borderId="133" xfId="0" applyNumberFormat="1" applyFont="1" applyBorder="1"/>
    <xf numFmtId="164" fontId="2" fillId="0" borderId="134" xfId="0" applyNumberFormat="1" applyFont="1" applyBorder="1"/>
    <xf numFmtId="164" fontId="2" fillId="0" borderId="135" xfId="0" applyNumberFormat="1" applyFont="1" applyBorder="1"/>
    <xf numFmtId="164" fontId="2" fillId="0" borderId="136" xfId="0" applyNumberFormat="1" applyFont="1" applyBorder="1"/>
    <xf numFmtId="169" fontId="22" fillId="12" borderId="46" xfId="1" applyNumberFormat="1" applyFont="1" applyFill="1" applyBorder="1"/>
    <xf numFmtId="169" fontId="2" fillId="12" borderId="45" xfId="1" applyNumberFormat="1" applyFont="1" applyFill="1" applyBorder="1"/>
    <xf numFmtId="169" fontId="22" fillId="13" borderId="45" xfId="1" applyNumberFormat="1" applyFont="1" applyFill="1" applyBorder="1"/>
    <xf numFmtId="169" fontId="23" fillId="6" borderId="55" xfId="1" applyNumberFormat="1" applyFont="1" applyFill="1" applyBorder="1"/>
    <xf numFmtId="169" fontId="23" fillId="6" borderId="50" xfId="1" applyNumberFormat="1" applyFont="1" applyFill="1" applyBorder="1"/>
    <xf numFmtId="169" fontId="2" fillId="12" borderId="60" xfId="1" applyNumberFormat="1" applyFont="1" applyFill="1" applyBorder="1" applyAlignment="1">
      <alignment horizontal="right"/>
    </xf>
    <xf numFmtId="169" fontId="2" fillId="12" borderId="4" xfId="1" applyNumberFormat="1" applyFont="1" applyFill="1" applyBorder="1" applyAlignment="1">
      <alignment horizontal="right"/>
    </xf>
    <xf numFmtId="169" fontId="2" fillId="12" borderId="32" xfId="1" applyNumberFormat="1" applyFont="1" applyFill="1" applyBorder="1" applyAlignment="1">
      <alignment horizontal="right"/>
    </xf>
    <xf numFmtId="169" fontId="2" fillId="12" borderId="33" xfId="1" applyNumberFormat="1" applyFont="1" applyFill="1" applyBorder="1" applyAlignment="1">
      <alignment horizontal="right"/>
    </xf>
    <xf numFmtId="169" fontId="2" fillId="12" borderId="46" xfId="1" applyNumberFormat="1" applyFont="1" applyFill="1" applyBorder="1"/>
    <xf numFmtId="169" fontId="2" fillId="12" borderId="45" xfId="1" applyNumberFormat="1" applyFont="1" applyFill="1" applyBorder="1" applyAlignment="1">
      <alignment horizontal="right"/>
    </xf>
    <xf numFmtId="169" fontId="2" fillId="13" borderId="45" xfId="1" applyNumberFormat="1" applyFont="1" applyFill="1" applyBorder="1"/>
    <xf numFmtId="169" fontId="2" fillId="12" borderId="60" xfId="1" applyNumberFormat="1" applyFont="1" applyFill="1" applyBorder="1"/>
    <xf numFmtId="169" fontId="2" fillId="13" borderId="4" xfId="1" applyNumberFormat="1" applyFont="1" applyFill="1" applyBorder="1"/>
    <xf numFmtId="169" fontId="2" fillId="12" borderId="32" xfId="1" applyNumberFormat="1" applyFont="1" applyFill="1" applyBorder="1"/>
    <xf numFmtId="169" fontId="2" fillId="13" borderId="33" xfId="1" applyNumberFormat="1" applyFont="1" applyFill="1" applyBorder="1"/>
    <xf numFmtId="169" fontId="20" fillId="17" borderId="37" xfId="1" applyNumberFormat="1" applyFont="1" applyFill="1" applyBorder="1"/>
    <xf numFmtId="169" fontId="2" fillId="17" borderId="40" xfId="1" applyNumberFormat="1" applyFont="1" applyFill="1" applyBorder="1"/>
    <xf numFmtId="169" fontId="2" fillId="12" borderId="4" xfId="1" applyNumberFormat="1" applyFont="1" applyFill="1" applyBorder="1"/>
    <xf numFmtId="10" fontId="2" fillId="0" borderId="47" xfId="0" applyNumberFormat="1" applyFont="1" applyBorder="1" applyAlignment="1">
      <alignment horizontal="center"/>
    </xf>
    <xf numFmtId="10" fontId="2" fillId="0" borderId="24" xfId="2" applyNumberFormat="1" applyFont="1" applyBorder="1" applyAlignment="1">
      <alignment horizontal="center"/>
    </xf>
    <xf numFmtId="10" fontId="2" fillId="0" borderId="34" xfId="2" applyNumberFormat="1" applyFont="1" applyBorder="1" applyAlignment="1">
      <alignment horizontal="center"/>
    </xf>
    <xf numFmtId="10" fontId="23" fillId="6" borderId="54" xfId="2" applyNumberFormat="1" applyFont="1" applyFill="1" applyBorder="1" applyAlignment="1">
      <alignment horizontal="center"/>
    </xf>
    <xf numFmtId="10" fontId="2" fillId="0" borderId="61" xfId="2" applyNumberFormat="1" applyFont="1" applyBorder="1" applyAlignment="1">
      <alignment horizontal="center"/>
    </xf>
    <xf numFmtId="10" fontId="2" fillId="17" borderId="41" xfId="2" applyNumberFormat="1" applyFont="1" applyFill="1" applyBorder="1" applyAlignment="1">
      <alignment horizontal="center"/>
    </xf>
    <xf numFmtId="164" fontId="23" fillId="6" borderId="56" xfId="0" applyNumberFormat="1" applyFont="1" applyFill="1" applyBorder="1"/>
    <xf numFmtId="169" fontId="3" fillId="12" borderId="46" xfId="1" applyNumberFormat="1" applyFont="1" applyFill="1" applyBorder="1" applyAlignment="1">
      <alignment horizontal="center"/>
    </xf>
    <xf numFmtId="169" fontId="3" fillId="12" borderId="45" xfId="1" applyNumberFormat="1" applyFont="1" applyFill="1" applyBorder="1" applyAlignment="1">
      <alignment horizontal="center"/>
    </xf>
    <xf numFmtId="169" fontId="3" fillId="30" borderId="36" xfId="1" applyNumberFormat="1" applyFont="1" applyFill="1" applyBorder="1" applyAlignment="1">
      <alignment horizontal="center"/>
    </xf>
    <xf numFmtId="169" fontId="3" fillId="30" borderId="37" xfId="1" applyNumberFormat="1" applyFont="1" applyFill="1" applyBorder="1" applyAlignment="1">
      <alignment horizontal="center"/>
    </xf>
    <xf numFmtId="169" fontId="3" fillId="31" borderId="37" xfId="1" applyNumberFormat="1" applyFont="1" applyFill="1" applyBorder="1" applyAlignment="1">
      <alignment horizontal="center"/>
    </xf>
    <xf numFmtId="4" fontId="3" fillId="32" borderId="38" xfId="0" applyNumberFormat="1" applyFont="1" applyFill="1" applyBorder="1" applyAlignment="1">
      <alignment horizontal="center"/>
    </xf>
    <xf numFmtId="164" fontId="23" fillId="6" borderId="139" xfId="0" applyNumberFormat="1" applyFont="1" applyFill="1" applyBorder="1"/>
    <xf numFmtId="164" fontId="23" fillId="6" borderId="140" xfId="0" applyNumberFormat="1" applyFont="1" applyFill="1" applyBorder="1"/>
    <xf numFmtId="164" fontId="23" fillId="6" borderId="141" xfId="0" applyNumberFormat="1" applyFont="1" applyFill="1" applyBorder="1"/>
    <xf numFmtId="169" fontId="2" fillId="12" borderId="33" xfId="1" applyNumberFormat="1" applyFont="1" applyFill="1" applyBorder="1"/>
    <xf numFmtId="169" fontId="2" fillId="30" borderId="36" xfId="1" applyNumberFormat="1" applyFont="1" applyFill="1" applyBorder="1"/>
    <xf numFmtId="169" fontId="2" fillId="30" borderId="37" xfId="1" applyNumberFormat="1" applyFont="1" applyFill="1" applyBorder="1"/>
    <xf numFmtId="169" fontId="2" fillId="31" borderId="37" xfId="1" applyNumberFormat="1" applyFont="1" applyFill="1" applyBorder="1"/>
    <xf numFmtId="164" fontId="2" fillId="0" borderId="34" xfId="0" applyNumberFormat="1" applyFont="1" applyBorder="1"/>
    <xf numFmtId="164" fontId="23" fillId="6" borderId="142" xfId="0" applyNumberFormat="1" applyFont="1" applyFill="1" applyBorder="1"/>
    <xf numFmtId="164" fontId="23" fillId="6" borderId="143" xfId="0" applyNumberFormat="1" applyFont="1" applyFill="1" applyBorder="1"/>
    <xf numFmtId="164" fontId="2" fillId="0" borderId="147" xfId="0" applyNumberFormat="1" applyFont="1" applyBorder="1"/>
    <xf numFmtId="164" fontId="2" fillId="0" borderId="148" xfId="0" applyNumberFormat="1" applyFont="1" applyBorder="1"/>
    <xf numFmtId="164" fontId="2" fillId="0" borderId="149" xfId="0" applyNumberFormat="1" applyFont="1" applyBorder="1"/>
    <xf numFmtId="164" fontId="2" fillId="0" borderId="35" xfId="0" applyNumberFormat="1" applyFont="1" applyBorder="1"/>
    <xf numFmtId="164" fontId="2" fillId="0" borderId="33" xfId="0" applyNumberFormat="1" applyFont="1" applyBorder="1"/>
    <xf numFmtId="169" fontId="23" fillId="12" borderId="46" xfId="1" applyNumberFormat="1" applyFont="1" applyFill="1" applyBorder="1"/>
    <xf numFmtId="169" fontId="23" fillId="12" borderId="45" xfId="1" applyNumberFormat="1" applyFont="1" applyFill="1" applyBorder="1"/>
    <xf numFmtId="3" fontId="20" fillId="39" borderId="37" xfId="0" applyNumberFormat="1" applyFont="1" applyFill="1" applyBorder="1" applyAlignment="1">
      <alignment horizontal="center"/>
    </xf>
    <xf numFmtId="4" fontId="20" fillId="39" borderId="37" xfId="0" applyNumberFormat="1" applyFont="1" applyFill="1" applyBorder="1"/>
    <xf numFmtId="4" fontId="20" fillId="39" borderId="37" xfId="0" applyNumberFormat="1" applyFont="1" applyFill="1" applyBorder="1" applyAlignment="1">
      <alignment horizontal="center"/>
    </xf>
    <xf numFmtId="164" fontId="20" fillId="39" borderId="37" xfId="0" applyNumberFormat="1" applyFont="1" applyFill="1" applyBorder="1" applyAlignment="1">
      <alignment horizontal="center"/>
    </xf>
    <xf numFmtId="3" fontId="21" fillId="39" borderId="37" xfId="0" applyNumberFormat="1" applyFont="1" applyFill="1" applyBorder="1" applyAlignment="1">
      <alignment horizontal="center"/>
    </xf>
    <xf numFmtId="3" fontId="22" fillId="39" borderId="37" xfId="0" applyNumberFormat="1" applyFont="1" applyFill="1" applyBorder="1"/>
    <xf numFmtId="4" fontId="22" fillId="39" borderId="38" xfId="0" applyNumberFormat="1" applyFont="1" applyFill="1" applyBorder="1"/>
    <xf numFmtId="4" fontId="22" fillId="39" borderId="36" xfId="0" applyNumberFormat="1" applyFont="1" applyFill="1" applyBorder="1"/>
    <xf numFmtId="4" fontId="22" fillId="39" borderId="37" xfId="0" applyNumberFormat="1" applyFont="1" applyFill="1" applyBorder="1"/>
    <xf numFmtId="164" fontId="20" fillId="39" borderId="144" xfId="0" applyNumberFormat="1" applyFont="1" applyFill="1" applyBorder="1"/>
    <xf numFmtId="164" fontId="20" fillId="39" borderId="145" xfId="0" applyNumberFormat="1" applyFont="1" applyFill="1" applyBorder="1"/>
    <xf numFmtId="164" fontId="20" fillId="39" borderId="146" xfId="0" applyNumberFormat="1" applyFont="1" applyFill="1" applyBorder="1"/>
    <xf numFmtId="3" fontId="37" fillId="0" borderId="73" xfId="0" applyNumberFormat="1" applyFont="1" applyBorder="1" applyAlignment="1">
      <alignment horizontal="left"/>
    </xf>
    <xf numFmtId="4" fontId="37" fillId="0" borderId="73" xfId="0" applyNumberFormat="1" applyFont="1" applyBorder="1"/>
    <xf numFmtId="4" fontId="37" fillId="0" borderId="73" xfId="0" applyNumberFormat="1" applyFont="1" applyBorder="1" applyAlignment="1">
      <alignment horizontal="center"/>
    </xf>
    <xf numFmtId="164" fontId="37" fillId="0" borderId="73" xfId="0" applyNumberFormat="1" applyFont="1" applyBorder="1" applyAlignment="1">
      <alignment horizontal="center"/>
    </xf>
    <xf numFmtId="3" fontId="38" fillId="0" borderId="73" xfId="0" applyNumberFormat="1" applyFont="1" applyBorder="1" applyAlignment="1">
      <alignment horizontal="center"/>
    </xf>
    <xf numFmtId="164" fontId="37" fillId="0" borderId="73" xfId="0" applyNumberFormat="1" applyFont="1" applyBorder="1"/>
    <xf numFmtId="164" fontId="37" fillId="0" borderId="77" xfId="0" applyNumberFormat="1" applyFont="1" applyBorder="1"/>
    <xf numFmtId="164" fontId="37" fillId="0" borderId="89" xfId="0" applyNumberFormat="1" applyFont="1" applyBorder="1"/>
    <xf numFmtId="0" fontId="39" fillId="0" borderId="0" xfId="0" applyFont="1"/>
    <xf numFmtId="164" fontId="42" fillId="17" borderId="150" xfId="0" applyNumberFormat="1" applyFont="1" applyFill="1" applyBorder="1"/>
    <xf numFmtId="164" fontId="42" fillId="17" borderId="74" xfId="0" applyNumberFormat="1" applyFont="1" applyFill="1" applyBorder="1"/>
    <xf numFmtId="164" fontId="43" fillId="17" borderId="146" xfId="0" applyNumberFormat="1" applyFont="1" applyFill="1" applyBorder="1"/>
    <xf numFmtId="169" fontId="42" fillId="30" borderId="144" xfId="1" applyNumberFormat="1" applyFont="1" applyFill="1" applyBorder="1"/>
    <xf numFmtId="169" fontId="42" fillId="30" borderId="145" xfId="1" applyNumberFormat="1" applyFont="1" applyFill="1" applyBorder="1"/>
    <xf numFmtId="169" fontId="42" fillId="31" borderId="145" xfId="1" applyNumberFormat="1" applyFont="1" applyFill="1" applyBorder="1"/>
    <xf numFmtId="3" fontId="2" fillId="32" borderId="38" xfId="0" applyNumberFormat="1" applyFont="1" applyFill="1" applyBorder="1" applyAlignment="1">
      <alignment horizontal="center"/>
    </xf>
    <xf numFmtId="169" fontId="3" fillId="0" borderId="36" xfId="1" applyNumberFormat="1" applyFont="1" applyBorder="1"/>
    <xf numFmtId="169" fontId="3" fillId="0" borderId="37" xfId="1" applyNumberFormat="1" applyFont="1" applyBorder="1"/>
    <xf numFmtId="3" fontId="3" fillId="0" borderId="38" xfId="0" applyNumberFormat="1" applyFont="1" applyBorder="1"/>
    <xf numFmtId="169" fontId="2" fillId="40" borderId="151" xfId="1" applyNumberFormat="1" applyFont="1" applyFill="1" applyBorder="1"/>
    <xf numFmtId="169" fontId="2" fillId="40" borderId="152" xfId="1" applyNumberFormat="1" applyFont="1" applyFill="1" applyBorder="1"/>
    <xf numFmtId="169" fontId="2" fillId="41" borderId="152" xfId="1" applyNumberFormat="1" applyFont="1" applyFill="1" applyBorder="1"/>
    <xf numFmtId="4" fontId="2" fillId="25" borderId="153" xfId="0" applyNumberFormat="1" applyFont="1" applyFill="1" applyBorder="1" applyAlignment="1">
      <alignment horizontal="center"/>
    </xf>
    <xf numFmtId="10" fontId="42" fillId="32" borderId="146" xfId="2" applyNumberFormat="1" applyFont="1" applyFill="1" applyBorder="1" applyAlignment="1">
      <alignment horizontal="center"/>
    </xf>
    <xf numFmtId="169" fontId="43" fillId="31" borderId="145" xfId="1" applyNumberFormat="1" applyFont="1" applyFill="1" applyBorder="1"/>
    <xf numFmtId="169" fontId="2" fillId="0" borderId="151" xfId="1" applyNumberFormat="1" applyFont="1" applyFill="1" applyBorder="1"/>
    <xf numFmtId="169" fontId="2" fillId="0" borderId="152" xfId="1" applyNumberFormat="1" applyFont="1" applyFill="1" applyBorder="1"/>
    <xf numFmtId="169" fontId="3" fillId="0" borderId="151" xfId="1" applyNumberFormat="1" applyFont="1" applyFill="1" applyBorder="1"/>
    <xf numFmtId="169" fontId="3" fillId="0" borderId="152" xfId="1" applyNumberFormat="1" applyFont="1" applyFill="1" applyBorder="1"/>
    <xf numFmtId="169" fontId="3" fillId="0" borderId="67" xfId="1" applyNumberFormat="1" applyFont="1" applyFill="1" applyBorder="1"/>
    <xf numFmtId="169" fontId="3" fillId="0" borderId="1" xfId="1" applyNumberFormat="1" applyFont="1" applyFill="1" applyBorder="1"/>
    <xf numFmtId="169" fontId="3" fillId="30" borderId="36" xfId="1" applyNumberFormat="1" applyFont="1" applyFill="1" applyBorder="1"/>
    <xf numFmtId="169" fontId="3" fillId="30" borderId="37" xfId="1" applyNumberFormat="1" applyFont="1" applyFill="1" applyBorder="1"/>
    <xf numFmtId="169" fontId="3" fillId="31" borderId="37" xfId="1" applyNumberFormat="1" applyFont="1" applyFill="1" applyBorder="1"/>
    <xf numFmtId="169" fontId="3" fillId="0" borderId="154" xfId="1" applyNumberFormat="1" applyFont="1" applyFill="1" applyBorder="1"/>
    <xf numFmtId="169" fontId="3" fillId="0" borderId="155" xfId="1" applyNumberFormat="1" applyFont="1" applyFill="1" applyBorder="1"/>
    <xf numFmtId="164" fontId="23" fillId="6" borderId="157" xfId="0" applyNumberFormat="1" applyFont="1" applyFill="1" applyBorder="1"/>
    <xf numFmtId="164" fontId="23" fillId="6" borderId="158" xfId="0" applyNumberFormat="1" applyFont="1" applyFill="1" applyBorder="1"/>
    <xf numFmtId="164" fontId="23" fillId="6" borderId="159" xfId="0" applyNumberFormat="1" applyFont="1" applyFill="1" applyBorder="1"/>
    <xf numFmtId="169" fontId="2" fillId="13" borderId="45" xfId="1" applyNumberFormat="1" applyFont="1" applyFill="1" applyBorder="1" applyAlignment="1">
      <alignment horizontal="center"/>
    </xf>
    <xf numFmtId="169" fontId="42" fillId="36" borderId="140" xfId="1" applyNumberFormat="1" applyFont="1" applyFill="1" applyBorder="1"/>
    <xf numFmtId="169" fontId="42" fillId="36" borderId="142" xfId="1" applyNumberFormat="1" applyFont="1" applyFill="1" applyBorder="1"/>
    <xf numFmtId="169" fontId="25" fillId="0" borderId="92" xfId="1" applyNumberFormat="1" applyFont="1" applyBorder="1"/>
    <xf numFmtId="169" fontId="25" fillId="0" borderId="93" xfId="1" applyNumberFormat="1" applyFont="1" applyBorder="1"/>
    <xf numFmtId="4" fontId="25" fillId="0" borderId="94" xfId="0" applyNumberFormat="1" applyFont="1" applyBorder="1"/>
    <xf numFmtId="169" fontId="23" fillId="35" borderId="139" xfId="1" applyNumberFormat="1" applyFont="1" applyFill="1" applyBorder="1"/>
    <xf numFmtId="169" fontId="23" fillId="35" borderId="140" xfId="1" applyNumberFormat="1" applyFont="1" applyFill="1" applyBorder="1"/>
    <xf numFmtId="169" fontId="23" fillId="35" borderId="56" xfId="1" applyNumberFormat="1" applyFont="1" applyFill="1" applyBorder="1"/>
    <xf numFmtId="169" fontId="23" fillId="35" borderId="50" xfId="1" applyNumberFormat="1" applyFont="1" applyFill="1" applyBorder="1"/>
    <xf numFmtId="169" fontId="43" fillId="30" borderId="144" xfId="1" applyNumberFormat="1" applyFont="1" applyFill="1" applyBorder="1"/>
    <xf numFmtId="169" fontId="43" fillId="30" borderId="145" xfId="1" applyNumberFormat="1" applyFont="1" applyFill="1" applyBorder="1"/>
    <xf numFmtId="164" fontId="23" fillId="6" borderId="160" xfId="0" applyNumberFormat="1" applyFont="1" applyFill="1" applyBorder="1"/>
    <xf numFmtId="164" fontId="23" fillId="6" borderId="161" xfId="0" applyNumberFormat="1" applyFont="1" applyFill="1" applyBorder="1"/>
    <xf numFmtId="169" fontId="41" fillId="36" borderId="162" xfId="1" applyNumberFormat="1" applyFont="1" applyFill="1" applyBorder="1" applyAlignment="1">
      <alignment horizontal="center"/>
    </xf>
    <xf numFmtId="4" fontId="25" fillId="18" borderId="37" xfId="0" applyNumberFormat="1" applyFont="1" applyFill="1" applyBorder="1"/>
    <xf numFmtId="164" fontId="25" fillId="18" borderId="37" xfId="0" applyNumberFormat="1" applyFont="1" applyFill="1" applyBorder="1"/>
    <xf numFmtId="3" fontId="25" fillId="18" borderId="37" xfId="0" applyNumberFormat="1" applyFont="1" applyFill="1" applyBorder="1"/>
    <xf numFmtId="164" fontId="25" fillId="18" borderId="36" xfId="0" applyNumberFormat="1" applyFont="1" applyFill="1" applyBorder="1"/>
    <xf numFmtId="164" fontId="25" fillId="18" borderId="38" xfId="0" applyNumberFormat="1" applyFont="1" applyFill="1" applyBorder="1"/>
    <xf numFmtId="169" fontId="2" fillId="0" borderId="67" xfId="1" applyNumberFormat="1" applyFont="1" applyFill="1" applyBorder="1"/>
    <xf numFmtId="169" fontId="2" fillId="0" borderId="1" xfId="1" applyNumberFormat="1" applyFont="1" applyFill="1" applyBorder="1"/>
    <xf numFmtId="169" fontId="3" fillId="0" borderId="75" xfId="1" applyNumberFormat="1" applyFont="1" applyFill="1" applyBorder="1"/>
    <xf numFmtId="169" fontId="3" fillId="0" borderId="9" xfId="1" applyNumberFormat="1" applyFont="1" applyFill="1" applyBorder="1"/>
    <xf numFmtId="10" fontId="2" fillId="0" borderId="153" xfId="2" applyNumberFormat="1" applyFont="1" applyFill="1" applyBorder="1" applyAlignment="1">
      <alignment horizontal="center"/>
    </xf>
    <xf numFmtId="10" fontId="2" fillId="32" borderId="38" xfId="2" applyNumberFormat="1" applyFont="1" applyFill="1" applyBorder="1" applyAlignment="1">
      <alignment horizontal="center"/>
    </xf>
    <xf numFmtId="10" fontId="43" fillId="32" borderId="146" xfId="2" applyNumberFormat="1" applyFont="1" applyFill="1" applyBorder="1" applyAlignment="1">
      <alignment horizontal="center"/>
    </xf>
    <xf numFmtId="10" fontId="3" fillId="0" borderId="153" xfId="2" applyNumberFormat="1" applyFont="1" applyFill="1" applyBorder="1" applyAlignment="1">
      <alignment horizontal="center"/>
    </xf>
    <xf numFmtId="10" fontId="41" fillId="29" borderId="163" xfId="2" applyNumberFormat="1" applyFont="1" applyFill="1" applyBorder="1" applyAlignment="1">
      <alignment horizontal="center"/>
    </xf>
    <xf numFmtId="10" fontId="3" fillId="0" borderId="68" xfId="2" applyNumberFormat="1" applyFont="1" applyFill="1" applyBorder="1" applyAlignment="1">
      <alignment horizontal="center"/>
    </xf>
    <xf numFmtId="10" fontId="3" fillId="32" borderId="38" xfId="2" applyNumberFormat="1" applyFont="1" applyFill="1" applyBorder="1" applyAlignment="1">
      <alignment horizontal="center"/>
    </xf>
    <xf numFmtId="10" fontId="3" fillId="0" borderId="156" xfId="2" applyNumberFormat="1" applyFont="1" applyFill="1" applyBorder="1" applyAlignment="1">
      <alignment horizontal="center"/>
    </xf>
    <xf numFmtId="10" fontId="23" fillId="29" borderId="141" xfId="2" applyNumberFormat="1" applyFont="1" applyFill="1" applyBorder="1" applyAlignment="1">
      <alignment horizontal="center"/>
    </xf>
    <xf numFmtId="10" fontId="23" fillId="29" borderId="143" xfId="2" applyNumberFormat="1" applyFont="1" applyFill="1" applyBorder="1" applyAlignment="1">
      <alignment horizontal="center"/>
    </xf>
    <xf numFmtId="10" fontId="2" fillId="0" borderId="68" xfId="2" applyNumberFormat="1" applyFont="1" applyFill="1" applyBorder="1" applyAlignment="1">
      <alignment horizontal="center"/>
    </xf>
    <xf numFmtId="10" fontId="3" fillId="0" borderId="76" xfId="2" applyNumberFormat="1" applyFont="1" applyFill="1" applyBorder="1" applyAlignment="1">
      <alignment horizontal="center"/>
    </xf>
    <xf numFmtId="164" fontId="15" fillId="0" borderId="1" xfId="0" applyNumberFormat="1" applyFont="1" applyBorder="1"/>
    <xf numFmtId="169" fontId="3" fillId="17" borderId="37" xfId="1" applyNumberFormat="1" applyFont="1" applyFill="1" applyBorder="1" applyAlignment="1">
      <alignment horizontal="center"/>
    </xf>
    <xf numFmtId="4" fontId="3" fillId="17" borderId="37" xfId="0" applyNumberFormat="1" applyFont="1" applyFill="1" applyBorder="1" applyAlignment="1">
      <alignment horizontal="center"/>
    </xf>
    <xf numFmtId="4" fontId="3" fillId="17" borderId="38" xfId="0" applyNumberFormat="1" applyFont="1" applyFill="1" applyBorder="1" applyAlignment="1">
      <alignment horizontal="center"/>
    </xf>
    <xf numFmtId="4" fontId="15" fillId="16" borderId="9" xfId="0" applyNumberFormat="1" applyFont="1" applyFill="1" applyBorder="1" applyAlignment="1">
      <alignment horizontal="left"/>
    </xf>
    <xf numFmtId="4" fontId="15" fillId="16" borderId="9" xfId="0" applyNumberFormat="1" applyFont="1" applyFill="1" applyBorder="1" applyAlignment="1">
      <alignment horizontal="center"/>
    </xf>
    <xf numFmtId="4" fontId="15" fillId="16" borderId="9" xfId="0" applyNumberFormat="1" applyFont="1" applyFill="1" applyBorder="1" applyAlignment="1">
      <alignment horizontal="center" wrapText="1"/>
    </xf>
    <xf numFmtId="164" fontId="15" fillId="16" borderId="9" xfId="0" applyNumberFormat="1" applyFont="1" applyFill="1" applyBorder="1" applyAlignment="1">
      <alignment horizontal="center" wrapText="1"/>
    </xf>
    <xf numFmtId="3" fontId="44" fillId="16" borderId="9" xfId="0" applyNumberFormat="1" applyFont="1" applyFill="1" applyBorder="1" applyAlignment="1">
      <alignment horizontal="center" wrapText="1"/>
    </xf>
    <xf numFmtId="164" fontId="15" fillId="16" borderId="36" xfId="0" applyNumberFormat="1" applyFont="1" applyFill="1" applyBorder="1" applyAlignment="1">
      <alignment horizontal="center"/>
    </xf>
    <xf numFmtId="3" fontId="15" fillId="16" borderId="37" xfId="0" applyNumberFormat="1" applyFont="1" applyFill="1" applyBorder="1" applyAlignment="1">
      <alignment horizontal="center"/>
    </xf>
    <xf numFmtId="169" fontId="44" fillId="16" borderId="39" xfId="1" applyNumberFormat="1" applyFont="1" applyFill="1" applyBorder="1" applyAlignment="1">
      <alignment horizontal="center"/>
    </xf>
    <xf numFmtId="169" fontId="15" fillId="16" borderId="40" xfId="1" applyNumberFormat="1" applyFont="1" applyFill="1" applyBorder="1" applyAlignment="1">
      <alignment horizontal="center"/>
    </xf>
    <xf numFmtId="169" fontId="44" fillId="16" borderId="40" xfId="1" applyNumberFormat="1" applyFont="1" applyFill="1" applyBorder="1" applyAlignment="1">
      <alignment horizontal="center"/>
    </xf>
    <xf numFmtId="4" fontId="15" fillId="16" borderId="41" xfId="0" applyNumberFormat="1" applyFont="1" applyFill="1" applyBorder="1" applyAlignment="1">
      <alignment horizontal="center"/>
    </xf>
    <xf numFmtId="4" fontId="26" fillId="3" borderId="1" xfId="0" applyNumberFormat="1" applyFont="1" applyFill="1" applyBorder="1"/>
    <xf numFmtId="3" fontId="40" fillId="0" borderId="37" xfId="0" applyNumberFormat="1" applyFont="1" applyBorder="1" applyAlignment="1">
      <alignment horizontal="center"/>
    </xf>
    <xf numFmtId="10" fontId="3" fillId="32" borderId="37" xfId="2" applyNumberFormat="1" applyFont="1" applyFill="1" applyBorder="1" applyAlignment="1">
      <alignment horizontal="center"/>
    </xf>
    <xf numFmtId="164" fontId="37" fillId="22" borderId="144" xfId="0" applyNumberFormat="1" applyFont="1" applyFill="1" applyBorder="1"/>
    <xf numFmtId="164" fontId="37" fillId="22" borderId="145" xfId="0" applyNumberFormat="1" applyFont="1" applyFill="1" applyBorder="1"/>
    <xf numFmtId="169" fontId="45" fillId="13" borderId="145" xfId="1" applyNumberFormat="1" applyFont="1" applyFill="1" applyBorder="1"/>
    <xf numFmtId="10" fontId="45" fillId="0" borderId="146" xfId="2" applyNumberFormat="1" applyFont="1" applyBorder="1" applyAlignment="1">
      <alignment horizontal="center"/>
    </xf>
    <xf numFmtId="169" fontId="45" fillId="0" borderId="92" xfId="1" applyNumberFormat="1" applyFont="1" applyBorder="1"/>
    <xf numFmtId="169" fontId="45" fillId="0" borderId="93" xfId="1" applyNumberFormat="1" applyFont="1" applyBorder="1"/>
    <xf numFmtId="169" fontId="45" fillId="0" borderId="40" xfId="1" applyNumberFormat="1" applyFont="1" applyFill="1" applyBorder="1"/>
    <xf numFmtId="10" fontId="45" fillId="0" borderId="41" xfId="2" applyNumberFormat="1" applyFont="1" applyFill="1" applyBorder="1" applyAlignment="1">
      <alignment horizontal="center"/>
    </xf>
    <xf numFmtId="169" fontId="45" fillId="12" borderId="42" xfId="1" applyNumberFormat="1" applyFont="1" applyFill="1" applyBorder="1"/>
    <xf numFmtId="169" fontId="45" fillId="12" borderId="40" xfId="1" applyNumberFormat="1" applyFont="1" applyFill="1" applyBorder="1"/>
    <xf numFmtId="169" fontId="45" fillId="13" borderId="40" xfId="1" applyNumberFormat="1" applyFont="1" applyFill="1" applyBorder="1"/>
    <xf numFmtId="10" fontId="45" fillId="0" borderId="41" xfId="2" applyNumberFormat="1" applyFont="1" applyBorder="1" applyAlignment="1">
      <alignment horizontal="center"/>
    </xf>
    <xf numFmtId="169" fontId="44" fillId="16" borderId="42" xfId="1" applyNumberFormat="1" applyFont="1" applyFill="1" applyBorder="1" applyAlignment="1">
      <alignment horizontal="center"/>
    </xf>
    <xf numFmtId="169" fontId="2" fillId="17" borderId="37" xfId="1" applyNumberFormat="1" applyFont="1" applyFill="1" applyBorder="1"/>
    <xf numFmtId="169" fontId="22" fillId="14" borderId="44" xfId="1" applyNumberFormat="1" applyFont="1" applyFill="1" applyBorder="1"/>
    <xf numFmtId="169" fontId="2" fillId="14" borderId="43" xfId="1" applyNumberFormat="1" applyFont="1" applyFill="1" applyBorder="1"/>
    <xf numFmtId="169" fontId="2" fillId="15" borderId="43" xfId="1" applyNumberFormat="1" applyFont="1" applyFill="1" applyBorder="1"/>
    <xf numFmtId="169" fontId="2" fillId="6" borderId="56" xfId="1" applyNumberFormat="1" applyFont="1" applyFill="1" applyBorder="1" applyAlignment="1">
      <alignment horizontal="right"/>
    </xf>
    <xf numFmtId="169" fontId="2" fillId="6" borderId="50" xfId="1" applyNumberFormat="1" applyFont="1" applyFill="1" applyBorder="1"/>
    <xf numFmtId="169" fontId="2" fillId="14" borderId="45" xfId="1" applyNumberFormat="1" applyFont="1" applyFill="1" applyBorder="1"/>
    <xf numFmtId="169" fontId="2" fillId="15" borderId="45" xfId="1" applyNumberFormat="1" applyFont="1" applyFill="1" applyBorder="1"/>
    <xf numFmtId="169" fontId="2" fillId="14" borderId="62" xfId="1" applyNumberFormat="1" applyFont="1" applyFill="1" applyBorder="1" applyAlignment="1">
      <alignment horizontal="right"/>
    </xf>
    <xf numFmtId="169" fontId="2" fillId="14" borderId="4" xfId="1" applyNumberFormat="1" applyFont="1" applyFill="1" applyBorder="1"/>
    <xf numFmtId="169" fontId="2" fillId="15" borderId="4" xfId="1" applyNumberFormat="1" applyFont="1" applyFill="1" applyBorder="1"/>
    <xf numFmtId="169" fontId="2" fillId="14" borderId="35" xfId="1" applyNumberFormat="1" applyFont="1" applyFill="1" applyBorder="1" applyAlignment="1">
      <alignment horizontal="right"/>
    </xf>
    <xf numFmtId="169" fontId="2" fillId="14" borderId="33" xfId="1" applyNumberFormat="1" applyFont="1" applyFill="1" applyBorder="1"/>
    <xf numFmtId="169" fontId="2" fillId="15" borderId="33" xfId="1" applyNumberFormat="1" applyFont="1" applyFill="1" applyBorder="1"/>
    <xf numFmtId="169" fontId="2" fillId="14" borderId="62" xfId="1" applyNumberFormat="1" applyFont="1" applyFill="1" applyBorder="1"/>
    <xf numFmtId="169" fontId="2" fillId="14" borderId="35" xfId="1" applyNumberFormat="1" applyFont="1" applyFill="1" applyBorder="1"/>
    <xf numFmtId="169" fontId="2" fillId="17" borderId="42" xfId="1" applyNumberFormat="1" applyFont="1" applyFill="1" applyBorder="1"/>
    <xf numFmtId="169" fontId="3" fillId="0" borderId="44" xfId="1" applyNumberFormat="1" applyFont="1" applyBorder="1"/>
    <xf numFmtId="169" fontId="2" fillId="0" borderId="43" xfId="1" applyNumberFormat="1" applyFont="1" applyBorder="1"/>
    <xf numFmtId="169" fontId="3" fillId="33" borderId="36" xfId="1" applyNumberFormat="1" applyFont="1" applyFill="1" applyBorder="1" applyAlignment="1">
      <alignment horizontal="center"/>
    </xf>
    <xf numFmtId="169" fontId="2" fillId="33" borderId="37" xfId="1" applyNumberFormat="1" applyFont="1" applyFill="1" applyBorder="1"/>
    <xf numFmtId="169" fontId="2" fillId="34" borderId="37" xfId="1" applyNumberFormat="1" applyFont="1" applyFill="1" applyBorder="1"/>
    <xf numFmtId="169" fontId="23" fillId="37" borderId="139" xfId="1" applyNumberFormat="1" applyFont="1" applyFill="1" applyBorder="1" applyAlignment="1">
      <alignment horizontal="center"/>
    </xf>
    <xf numFmtId="169" fontId="23" fillId="37" borderId="140" xfId="1" applyNumberFormat="1" applyFont="1" applyFill="1" applyBorder="1"/>
    <xf numFmtId="169" fontId="23" fillId="38" borderId="140" xfId="1" applyNumberFormat="1" applyFont="1" applyFill="1" applyBorder="1"/>
    <xf numFmtId="169" fontId="23" fillId="14" borderId="66" xfId="1" applyNumberFormat="1" applyFont="1" applyFill="1" applyBorder="1"/>
    <xf numFmtId="169" fontId="23" fillId="37" borderId="56" xfId="1" applyNumberFormat="1" applyFont="1" applyFill="1" applyBorder="1"/>
    <xf numFmtId="169" fontId="23" fillId="37" borderId="50" xfId="1" applyNumberFormat="1" applyFont="1" applyFill="1" applyBorder="1"/>
    <xf numFmtId="169" fontId="23" fillId="38" borderId="50" xfId="1" applyNumberFormat="1" applyFont="1" applyFill="1" applyBorder="1"/>
    <xf numFmtId="169" fontId="23" fillId="37" borderId="91" xfId="1" applyNumberFormat="1" applyFont="1" applyFill="1" applyBorder="1"/>
    <xf numFmtId="169" fontId="23" fillId="37" borderId="142" xfId="1" applyNumberFormat="1" applyFont="1" applyFill="1" applyBorder="1"/>
    <xf numFmtId="169" fontId="23" fillId="38" borderId="142" xfId="1" applyNumberFormat="1" applyFont="1" applyFill="1" applyBorder="1"/>
    <xf numFmtId="169" fontId="2" fillId="14" borderId="66" xfId="1" applyNumberFormat="1" applyFont="1" applyFill="1" applyBorder="1"/>
    <xf numFmtId="169" fontId="42" fillId="33" borderId="144" xfId="1" applyNumberFormat="1" applyFont="1" applyFill="1" applyBorder="1"/>
    <xf numFmtId="169" fontId="42" fillId="33" borderId="145" xfId="1" applyNumberFormat="1" applyFont="1" applyFill="1" applyBorder="1"/>
    <xf numFmtId="169" fontId="42" fillId="34" borderId="145" xfId="1" applyNumberFormat="1" applyFont="1" applyFill="1" applyBorder="1"/>
    <xf numFmtId="169" fontId="2" fillId="14" borderId="44" xfId="1" applyNumberFormat="1" applyFont="1" applyFill="1" applyBorder="1"/>
    <xf numFmtId="169" fontId="2" fillId="33" borderId="36" xfId="1" applyNumberFormat="1" applyFont="1" applyFill="1" applyBorder="1"/>
    <xf numFmtId="169" fontId="23" fillId="33" borderId="139" xfId="1" applyNumberFormat="1" applyFont="1" applyFill="1" applyBorder="1"/>
    <xf numFmtId="169" fontId="23" fillId="33" borderId="140" xfId="1" applyNumberFormat="1" applyFont="1" applyFill="1" applyBorder="1"/>
    <xf numFmtId="169" fontId="23" fillId="34" borderId="140" xfId="1" applyNumberFormat="1" applyFont="1" applyFill="1" applyBorder="1"/>
    <xf numFmtId="169" fontId="23" fillId="33" borderId="91" xfId="1" applyNumberFormat="1" applyFont="1" applyFill="1" applyBorder="1"/>
    <xf numFmtId="169" fontId="23" fillId="33" borderId="142" xfId="1" applyNumberFormat="1" applyFont="1" applyFill="1" applyBorder="1"/>
    <xf numFmtId="169" fontId="23" fillId="34" borderId="142" xfId="1" applyNumberFormat="1" applyFont="1" applyFill="1" applyBorder="1"/>
    <xf numFmtId="169" fontId="2" fillId="33" borderId="144" xfId="1" applyNumberFormat="1" applyFont="1" applyFill="1" applyBorder="1"/>
    <xf numFmtId="169" fontId="2" fillId="33" borderId="145" xfId="1" applyNumberFormat="1" applyFont="1" applyFill="1" applyBorder="1"/>
    <xf numFmtId="169" fontId="2" fillId="34" borderId="145" xfId="1" applyNumberFormat="1" applyFont="1" applyFill="1" applyBorder="1"/>
    <xf numFmtId="169" fontId="41" fillId="33" borderId="139" xfId="1" applyNumberFormat="1" applyFont="1" applyFill="1" applyBorder="1" applyAlignment="1">
      <alignment horizontal="center"/>
    </xf>
    <xf numFmtId="169" fontId="43" fillId="33" borderId="144" xfId="1" applyNumberFormat="1" applyFont="1" applyFill="1" applyBorder="1"/>
    <xf numFmtId="169" fontId="43" fillId="33" borderId="145" xfId="1" applyNumberFormat="1" applyFont="1" applyFill="1" applyBorder="1"/>
    <xf numFmtId="169" fontId="43" fillId="34" borderId="145" xfId="1" applyNumberFormat="1" applyFont="1" applyFill="1" applyBorder="1"/>
    <xf numFmtId="169" fontId="3" fillId="0" borderId="167" xfId="1" applyNumberFormat="1" applyFont="1" applyFill="1" applyBorder="1"/>
    <xf numFmtId="169" fontId="2" fillId="0" borderId="99" xfId="1" applyNumberFormat="1" applyFont="1" applyFill="1" applyBorder="1"/>
    <xf numFmtId="169" fontId="3" fillId="33" borderId="164" xfId="1" applyNumberFormat="1" applyFont="1" applyFill="1" applyBorder="1"/>
    <xf numFmtId="169" fontId="2" fillId="33" borderId="165" xfId="1" applyNumberFormat="1" applyFont="1" applyFill="1" applyBorder="1"/>
    <xf numFmtId="169" fontId="2" fillId="34" borderId="165" xfId="1" applyNumberFormat="1" applyFont="1" applyFill="1" applyBorder="1"/>
    <xf numFmtId="169" fontId="3" fillId="14" borderId="66" xfId="1" applyNumberFormat="1" applyFont="1" applyFill="1" applyBorder="1" applyAlignment="1">
      <alignment horizontal="center"/>
    </xf>
    <xf numFmtId="169" fontId="3" fillId="0" borderId="169" xfId="1" applyNumberFormat="1" applyFont="1" applyFill="1" applyBorder="1"/>
    <xf numFmtId="169" fontId="2" fillId="0" borderId="110" xfId="1" applyNumberFormat="1" applyFont="1" applyFill="1" applyBorder="1"/>
    <xf numFmtId="169" fontId="45" fillId="14" borderId="144" xfId="1" applyNumberFormat="1" applyFont="1" applyFill="1" applyBorder="1"/>
    <xf numFmtId="169" fontId="23" fillId="37" borderId="139" xfId="1" applyNumberFormat="1" applyFont="1" applyFill="1" applyBorder="1"/>
    <xf numFmtId="169" fontId="45" fillId="14" borderId="145" xfId="1" applyNumberFormat="1" applyFont="1" applyFill="1" applyBorder="1"/>
    <xf numFmtId="169" fontId="45" fillId="15" borderId="145" xfId="1" applyNumberFormat="1" applyFont="1" applyFill="1" applyBorder="1"/>
    <xf numFmtId="169" fontId="2" fillId="0" borderId="10" xfId="1" applyNumberFormat="1" applyFont="1" applyFill="1" applyBorder="1"/>
    <xf numFmtId="169" fontId="2" fillId="0" borderId="97" xfId="1" applyNumberFormat="1" applyFont="1" applyFill="1" applyBorder="1"/>
    <xf numFmtId="169" fontId="2" fillId="0" borderId="9" xfId="1" applyNumberFormat="1" applyFont="1" applyFill="1" applyBorder="1"/>
    <xf numFmtId="10" fontId="15" fillId="16" borderId="38" xfId="0" applyNumberFormat="1" applyFont="1" applyFill="1" applyBorder="1" applyAlignment="1" applyProtection="1">
      <alignment horizontal="center"/>
      <protection hidden="1"/>
    </xf>
    <xf numFmtId="169" fontId="14" fillId="0" borderId="151" xfId="1" applyNumberFormat="1" applyFont="1" applyFill="1" applyBorder="1"/>
    <xf numFmtId="169" fontId="14" fillId="0" borderId="152" xfId="1" applyNumberFormat="1" applyFont="1" applyFill="1" applyBorder="1"/>
    <xf numFmtId="10" fontId="41" fillId="32" borderId="141" xfId="2" applyNumberFormat="1" applyFont="1" applyFill="1" applyBorder="1" applyAlignment="1">
      <alignment horizontal="center"/>
    </xf>
    <xf numFmtId="10" fontId="3" fillId="0" borderId="61" xfId="2" applyNumberFormat="1" applyFont="1" applyBorder="1" applyAlignment="1">
      <alignment horizontal="center"/>
    </xf>
    <xf numFmtId="10" fontId="22" fillId="0" borderId="23" xfId="2" applyNumberFormat="1" applyFont="1" applyBorder="1" applyAlignment="1">
      <alignment horizontal="center"/>
    </xf>
    <xf numFmtId="10" fontId="2" fillId="6" borderId="57" xfId="2" applyNumberFormat="1" applyFont="1" applyFill="1" applyBorder="1" applyAlignment="1">
      <alignment horizontal="center"/>
    </xf>
    <xf numFmtId="10" fontId="3" fillId="0" borderId="23" xfId="2" applyNumberFormat="1" applyFont="1" applyBorder="1" applyAlignment="1">
      <alignment horizontal="center"/>
    </xf>
    <xf numFmtId="10" fontId="23" fillId="0" borderId="61" xfId="2" applyNumberFormat="1" applyFont="1" applyBorder="1" applyAlignment="1">
      <alignment horizontal="center"/>
    </xf>
    <xf numFmtId="10" fontId="23" fillId="29" borderId="57" xfId="2" applyNumberFormat="1" applyFont="1" applyFill="1" applyBorder="1" applyAlignment="1">
      <alignment horizontal="center"/>
    </xf>
    <xf numFmtId="10" fontId="2" fillId="0" borderId="23" xfId="2" applyNumberFormat="1" applyFont="1" applyBorder="1" applyAlignment="1">
      <alignment horizontal="center"/>
    </xf>
    <xf numFmtId="10" fontId="23" fillId="32" borderId="141" xfId="2" applyNumberFormat="1" applyFont="1" applyFill="1" applyBorder="1" applyAlignment="1">
      <alignment horizontal="center"/>
    </xf>
    <xf numFmtId="10" fontId="23" fillId="32" borderId="143" xfId="2" applyNumberFormat="1" applyFont="1" applyFill="1" applyBorder="1" applyAlignment="1">
      <alignment horizontal="center"/>
    </xf>
    <xf numFmtId="10" fontId="2" fillId="32" borderId="146" xfId="2" applyNumberFormat="1" applyFont="1" applyFill="1" applyBorder="1" applyAlignment="1">
      <alignment horizontal="center"/>
    </xf>
    <xf numFmtId="10" fontId="14" fillId="0" borderId="153" xfId="2" applyNumberFormat="1" applyFont="1" applyFill="1" applyBorder="1" applyAlignment="1">
      <alignment horizontal="center"/>
    </xf>
    <xf numFmtId="10" fontId="3" fillId="0" borderId="168" xfId="2" applyNumberFormat="1" applyFont="1" applyFill="1" applyBorder="1" applyAlignment="1">
      <alignment horizontal="center"/>
    </xf>
    <xf numFmtId="10" fontId="3" fillId="32" borderId="166" xfId="2" applyNumberFormat="1" applyFont="1" applyFill="1" applyBorder="1" applyAlignment="1">
      <alignment horizontal="center"/>
    </xf>
    <xf numFmtId="10" fontId="3" fillId="0" borderId="170" xfId="2" applyNumberFormat="1" applyFont="1" applyFill="1" applyBorder="1" applyAlignment="1">
      <alignment horizontal="center"/>
    </xf>
    <xf numFmtId="10" fontId="3" fillId="0" borderId="153" xfId="2" applyNumberFormat="1" applyFont="1" applyBorder="1" applyAlignment="1">
      <alignment horizontal="center"/>
    </xf>
    <xf numFmtId="10" fontId="2" fillId="0" borderId="14" xfId="2" applyNumberFormat="1" applyFont="1" applyFill="1" applyBorder="1" applyAlignment="1">
      <alignment horizontal="center"/>
    </xf>
    <xf numFmtId="169" fontId="45" fillId="0" borderId="42" xfId="1" applyNumberFormat="1" applyFont="1" applyFill="1" applyBorder="1"/>
    <xf numFmtId="169" fontId="45" fillId="14" borderId="42" xfId="1" applyNumberFormat="1" applyFont="1" applyFill="1" applyBorder="1"/>
    <xf numFmtId="169" fontId="45" fillId="14" borderId="40" xfId="1" applyNumberFormat="1" applyFont="1" applyFill="1" applyBorder="1"/>
    <xf numFmtId="169" fontId="45" fillId="15" borderId="40" xfId="1" applyNumberFormat="1" applyFont="1" applyFill="1" applyBorder="1"/>
    <xf numFmtId="4" fontId="8" fillId="20" borderId="173" xfId="0" applyNumberFormat="1" applyFont="1" applyFill="1" applyBorder="1"/>
    <xf numFmtId="4" fontId="9" fillId="20" borderId="99" xfId="0" applyNumberFormat="1" applyFont="1" applyFill="1" applyBorder="1"/>
    <xf numFmtId="164" fontId="10" fillId="20" borderId="99" xfId="0" applyNumberFormat="1" applyFont="1" applyFill="1" applyBorder="1" applyAlignment="1">
      <alignment horizontal="center"/>
    </xf>
    <xf numFmtId="4" fontId="9" fillId="21" borderId="99" xfId="0" applyNumberFormat="1" applyFont="1" applyFill="1" applyBorder="1"/>
    <xf numFmtId="4" fontId="2" fillId="21" borderId="99" xfId="0" applyNumberFormat="1" applyFont="1" applyFill="1" applyBorder="1" applyAlignment="1">
      <alignment horizontal="center"/>
    </xf>
    <xf numFmtId="4" fontId="2" fillId="21" borderId="99" xfId="0" applyNumberFormat="1" applyFont="1" applyFill="1" applyBorder="1"/>
    <xf numFmtId="4" fontId="2" fillId="21" borderId="174" xfId="0" applyNumberFormat="1" applyFont="1" applyFill="1" applyBorder="1"/>
    <xf numFmtId="164" fontId="2" fillId="0" borderId="66" xfId="0" applyNumberFormat="1" applyFont="1" applyBorder="1"/>
    <xf numFmtId="164" fontId="2" fillId="0" borderId="45" xfId="0" applyNumberFormat="1" applyFont="1" applyBorder="1"/>
    <xf numFmtId="164" fontId="2" fillId="0" borderId="61" xfId="0" applyNumberFormat="1" applyFont="1" applyBorder="1"/>
    <xf numFmtId="170" fontId="3" fillId="0" borderId="0" xfId="0" applyNumberFormat="1" applyFont="1" applyAlignment="1">
      <alignment horizontal="center"/>
    </xf>
    <xf numFmtId="171" fontId="15" fillId="16" borderId="40" xfId="1" applyNumberFormat="1" applyFont="1" applyFill="1" applyBorder="1" applyAlignment="1">
      <alignment horizontal="center"/>
    </xf>
    <xf numFmtId="10" fontId="4" fillId="0" borderId="61" xfId="2" applyNumberFormat="1" applyFont="1" applyBorder="1" applyAlignment="1">
      <alignment horizontal="center"/>
    </xf>
    <xf numFmtId="10" fontId="4" fillId="0" borderId="24" xfId="2" applyNumberFormat="1" applyFont="1" applyBorder="1" applyAlignment="1">
      <alignment horizontal="center"/>
    </xf>
    <xf numFmtId="9" fontId="3" fillId="0" borderId="49" xfId="2" applyFont="1" applyBorder="1"/>
    <xf numFmtId="169" fontId="2" fillId="13" borderId="43" xfId="1" applyNumberFormat="1" applyFont="1" applyFill="1" applyBorder="1"/>
    <xf numFmtId="10" fontId="36" fillId="0" borderId="80" xfId="2" applyNumberFormat="1" applyFont="1" applyBorder="1" applyAlignment="1">
      <alignment horizontal="center"/>
    </xf>
    <xf numFmtId="164" fontId="13" fillId="0" borderId="0" xfId="0" applyNumberFormat="1" applyFont="1"/>
    <xf numFmtId="0" fontId="4" fillId="0" borderId="0" xfId="0" applyFont="1" applyProtection="1">
      <protection locked="0"/>
    </xf>
    <xf numFmtId="4" fontId="4" fillId="0" borderId="0" xfId="0" applyNumberFormat="1" applyFont="1" applyAlignment="1" applyProtection="1">
      <alignment wrapText="1"/>
      <protection locked="0"/>
    </xf>
    <xf numFmtId="4" fontId="25" fillId="0" borderId="37" xfId="0" applyNumberFormat="1" applyFont="1" applyBorder="1"/>
    <xf numFmtId="4" fontId="25" fillId="0" borderId="37" xfId="0" applyNumberFormat="1" applyFont="1" applyBorder="1" applyAlignment="1">
      <alignment horizontal="center"/>
    </xf>
    <xf numFmtId="164" fontId="25" fillId="0" borderId="37" xfId="0" applyNumberFormat="1" applyFont="1" applyBorder="1" applyAlignment="1">
      <alignment horizontal="center"/>
    </xf>
    <xf numFmtId="169" fontId="26" fillId="0" borderId="37" xfId="1" applyNumberFormat="1" applyFont="1" applyFill="1" applyBorder="1"/>
    <xf numFmtId="4" fontId="26" fillId="0" borderId="37" xfId="0" applyNumberFormat="1" applyFont="1" applyBorder="1"/>
    <xf numFmtId="4" fontId="26" fillId="0" borderId="38" xfId="0" applyNumberFormat="1" applyFont="1" applyBorder="1"/>
    <xf numFmtId="164" fontId="2" fillId="6" borderId="49" xfId="0" applyNumberFormat="1" applyFont="1" applyFill="1" applyBorder="1"/>
    <xf numFmtId="169" fontId="2" fillId="14" borderId="66" xfId="1" applyNumberFormat="1" applyFont="1" applyFill="1" applyBorder="1" applyAlignment="1">
      <alignment horizontal="right"/>
    </xf>
    <xf numFmtId="4" fontId="3" fillId="0" borderId="67" xfId="0" applyNumberFormat="1" applyFont="1" applyBorder="1" applyAlignment="1">
      <alignment horizontal="center"/>
    </xf>
    <xf numFmtId="4" fontId="3" fillId="0" borderId="68" xfId="0" applyNumberFormat="1" applyFont="1" applyBorder="1" applyAlignment="1">
      <alignment horizontal="center"/>
    </xf>
    <xf numFmtId="169" fontId="23" fillId="35" borderId="139" xfId="1" applyNumberFormat="1" applyFont="1" applyFill="1" applyBorder="1" applyAlignment="1">
      <alignment horizontal="center"/>
    </xf>
    <xf numFmtId="169" fontId="23" fillId="35" borderId="140" xfId="1" applyNumberFormat="1" applyFont="1" applyFill="1" applyBorder="1" applyAlignment="1">
      <alignment horizontal="center"/>
    </xf>
    <xf numFmtId="169" fontId="23" fillId="36" borderId="140" xfId="1" applyNumberFormat="1" applyFont="1" applyFill="1" applyBorder="1" applyAlignment="1">
      <alignment horizontal="center"/>
    </xf>
    <xf numFmtId="169" fontId="4" fillId="13" borderId="45" xfId="1" applyNumberFormat="1" applyFont="1" applyFill="1" applyBorder="1"/>
    <xf numFmtId="169" fontId="23" fillId="35" borderId="91" xfId="1" applyNumberFormat="1" applyFont="1" applyFill="1" applyBorder="1"/>
    <xf numFmtId="169" fontId="23" fillId="35" borderId="142" xfId="1" applyNumberFormat="1" applyFont="1" applyFill="1" applyBorder="1"/>
    <xf numFmtId="169" fontId="23" fillId="36" borderId="142" xfId="1" applyNumberFormat="1" applyFont="1" applyFill="1" applyBorder="1"/>
    <xf numFmtId="169" fontId="4" fillId="13" borderId="4" xfId="1" applyNumberFormat="1" applyFont="1" applyFill="1" applyBorder="1"/>
    <xf numFmtId="169" fontId="4" fillId="13" borderId="33" xfId="1" applyNumberFormat="1" applyFont="1" applyFill="1" applyBorder="1"/>
    <xf numFmtId="164" fontId="2" fillId="6" borderId="49" xfId="0" quotePrefix="1" applyNumberFormat="1" applyFont="1" applyFill="1" applyBorder="1"/>
    <xf numFmtId="3" fontId="20" fillId="17" borderId="73" xfId="0" applyNumberFormat="1" applyFont="1" applyFill="1" applyBorder="1" applyAlignment="1">
      <alignment horizontal="left"/>
    </xf>
    <xf numFmtId="4" fontId="20" fillId="17" borderId="73" xfId="0" applyNumberFormat="1" applyFont="1" applyFill="1" applyBorder="1"/>
    <xf numFmtId="3" fontId="2" fillId="0" borderId="67" xfId="0" applyNumberFormat="1" applyFont="1" applyBorder="1"/>
    <xf numFmtId="3" fontId="2" fillId="0" borderId="68" xfId="0" applyNumberFormat="1" applyFont="1" applyBorder="1"/>
    <xf numFmtId="169" fontId="23" fillId="36" borderId="140" xfId="1" applyNumberFormat="1" applyFont="1" applyFill="1" applyBorder="1"/>
    <xf numFmtId="169" fontId="23" fillId="36" borderId="50" xfId="1" applyNumberFormat="1" applyFont="1" applyFill="1" applyBorder="1"/>
    <xf numFmtId="3" fontId="20" fillId="39" borderId="73" xfId="0" applyNumberFormat="1" applyFont="1" applyFill="1" applyBorder="1" applyAlignment="1">
      <alignment horizontal="left"/>
    </xf>
    <xf numFmtId="4" fontId="20" fillId="39" borderId="73" xfId="0" applyNumberFormat="1" applyFont="1" applyFill="1" applyBorder="1"/>
    <xf numFmtId="4" fontId="20" fillId="39" borderId="73" xfId="0" applyNumberFormat="1" applyFont="1" applyFill="1" applyBorder="1" applyAlignment="1">
      <alignment horizontal="center"/>
    </xf>
    <xf numFmtId="164" fontId="20" fillId="39" borderId="73" xfId="0" applyNumberFormat="1" applyFont="1" applyFill="1" applyBorder="1" applyAlignment="1">
      <alignment horizontal="center"/>
    </xf>
    <xf numFmtId="3" fontId="24" fillId="39" borderId="73" xfId="0" applyNumberFormat="1" applyFont="1" applyFill="1" applyBorder="1" applyAlignment="1">
      <alignment horizontal="center"/>
    </xf>
    <xf numFmtId="164" fontId="20" fillId="39" borderId="73" xfId="0" applyNumberFormat="1" applyFont="1" applyFill="1" applyBorder="1"/>
    <xf numFmtId="10" fontId="23" fillId="32" borderId="146" xfId="2" applyNumberFormat="1" applyFont="1" applyFill="1" applyBorder="1" applyAlignment="1">
      <alignment horizontal="center"/>
    </xf>
    <xf numFmtId="4" fontId="2" fillId="0" borderId="67" xfId="0" applyNumberFormat="1" applyFont="1" applyBorder="1"/>
    <xf numFmtId="4" fontId="2" fillId="0" borderId="68" xfId="0" applyNumberFormat="1" applyFont="1" applyBorder="1"/>
    <xf numFmtId="3" fontId="3" fillId="0" borderId="67" xfId="0" applyNumberFormat="1" applyFont="1" applyBorder="1"/>
    <xf numFmtId="3" fontId="3" fillId="0" borderId="68" xfId="0" applyNumberFormat="1" applyFont="1" applyBorder="1"/>
    <xf numFmtId="164" fontId="26" fillId="0" borderId="37" xfId="0" applyNumberFormat="1" applyFont="1" applyBorder="1"/>
    <xf numFmtId="3" fontId="26" fillId="0" borderId="37" xfId="0" applyNumberFormat="1" applyFont="1" applyBorder="1"/>
    <xf numFmtId="4" fontId="26" fillId="0" borderId="92" xfId="0" applyNumberFormat="1" applyFont="1" applyBorder="1"/>
    <xf numFmtId="4" fontId="26" fillId="0" borderId="93" xfId="0" applyNumberFormat="1" applyFont="1" applyBorder="1"/>
    <xf numFmtId="4" fontId="26" fillId="0" borderId="94" xfId="0" applyNumberFormat="1" applyFont="1" applyBorder="1"/>
    <xf numFmtId="169" fontId="26" fillId="0" borderId="36" xfId="1" applyNumberFormat="1" applyFont="1" applyFill="1" applyBorder="1"/>
    <xf numFmtId="10" fontId="26" fillId="0" borderId="38" xfId="2" applyNumberFormat="1" applyFont="1" applyFill="1" applyBorder="1" applyAlignment="1">
      <alignment horizontal="center"/>
    </xf>
    <xf numFmtId="164" fontId="25" fillId="0" borderId="37" xfId="0" applyNumberFormat="1" applyFont="1" applyBorder="1"/>
    <xf numFmtId="3" fontId="25" fillId="0" borderId="37" xfId="0" applyNumberFormat="1" applyFont="1" applyBorder="1"/>
    <xf numFmtId="164" fontId="25" fillId="0" borderId="38" xfId="0" applyNumberFormat="1" applyFont="1" applyBorder="1"/>
    <xf numFmtId="0" fontId="3" fillId="0" borderId="67" xfId="0" applyFont="1" applyBorder="1"/>
    <xf numFmtId="0" fontId="3" fillId="0" borderId="68" xfId="0" applyFont="1" applyBorder="1"/>
    <xf numFmtId="164" fontId="27" fillId="0" borderId="0" xfId="0" applyNumberFormat="1" applyFont="1"/>
    <xf numFmtId="0" fontId="27" fillId="0" borderId="0" xfId="0" applyFont="1" applyAlignment="1">
      <alignment horizontal="center"/>
    </xf>
    <xf numFmtId="4" fontId="48" fillId="0" borderId="0" xfId="3" applyNumberFormat="1" applyAlignment="1">
      <alignment wrapText="1"/>
    </xf>
    <xf numFmtId="4" fontId="15" fillId="10" borderId="1" xfId="0" applyNumberFormat="1" applyFont="1" applyFill="1" applyBorder="1"/>
    <xf numFmtId="4" fontId="8" fillId="0" borderId="1" xfId="0" applyNumberFormat="1" applyFont="1" applyBorder="1"/>
    <xf numFmtId="4" fontId="25" fillId="0" borderId="1" xfId="0" applyNumberFormat="1" applyFont="1" applyBorder="1"/>
    <xf numFmtId="4" fontId="26" fillId="0" borderId="1" xfId="0" applyNumberFormat="1" applyFont="1" applyBorder="1"/>
    <xf numFmtId="164" fontId="26" fillId="0" borderId="1" xfId="0" applyNumberFormat="1" applyFont="1" applyBorder="1"/>
    <xf numFmtId="3" fontId="26" fillId="0" borderId="1" xfId="0" applyNumberFormat="1" applyFont="1" applyBorder="1"/>
    <xf numFmtId="4" fontId="15" fillId="11" borderId="19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164" fontId="2" fillId="2" borderId="1" xfId="0" applyNumberFormat="1" applyFont="1" applyFill="1" applyBorder="1"/>
    <xf numFmtId="164" fontId="2" fillId="0" borderId="1" xfId="0" applyNumberFormat="1" applyFont="1" applyBorder="1"/>
    <xf numFmtId="164" fontId="2" fillId="0" borderId="67" xfId="0" applyNumberFormat="1" applyFont="1" applyBorder="1"/>
    <xf numFmtId="164" fontId="2" fillId="0" borderId="68" xfId="0" applyNumberFormat="1" applyFont="1" applyBorder="1"/>
    <xf numFmtId="169" fontId="2" fillId="12" borderId="1" xfId="1" applyNumberFormat="1" applyFont="1" applyFill="1" applyBorder="1"/>
    <xf numFmtId="9" fontId="3" fillId="0" borderId="2" xfId="2" applyFont="1" applyBorder="1"/>
    <xf numFmtId="9" fontId="2" fillId="0" borderId="4" xfId="2" applyFont="1" applyBorder="1"/>
    <xf numFmtId="9" fontId="2" fillId="0" borderId="5" xfId="2" applyFont="1" applyBorder="1"/>
    <xf numFmtId="4" fontId="6" fillId="0" borderId="1" xfId="0" applyNumberFormat="1" applyFont="1" applyBorder="1"/>
    <xf numFmtId="4" fontId="49" fillId="0" borderId="111" xfId="0" applyNumberFormat="1" applyFont="1" applyBorder="1"/>
    <xf numFmtId="4" fontId="2" fillId="0" borderId="0" xfId="0" applyNumberFormat="1" applyFont="1" applyAlignment="1">
      <alignment vertical="center"/>
    </xf>
    <xf numFmtId="3" fontId="2" fillId="23" borderId="84" xfId="0" applyNumberFormat="1" applyFont="1" applyFill="1" applyBorder="1" applyAlignment="1">
      <alignment horizontal="center" vertical="center"/>
    </xf>
    <xf numFmtId="4" fontId="2" fillId="23" borderId="84" xfId="0" applyNumberFormat="1" applyFont="1" applyFill="1" applyBorder="1" applyAlignment="1">
      <alignment horizontal="center" vertical="center"/>
    </xf>
    <xf numFmtId="4" fontId="2" fillId="22" borderId="105" xfId="0" applyNumberFormat="1" applyFont="1" applyFill="1" applyBorder="1" applyAlignment="1">
      <alignment horizontal="center" vertical="center"/>
    </xf>
    <xf numFmtId="4" fontId="2" fillId="22" borderId="84" xfId="0" applyNumberFormat="1" applyFont="1" applyFill="1" applyBorder="1" applyAlignment="1">
      <alignment horizontal="center" vertical="center"/>
    </xf>
    <xf numFmtId="4" fontId="2" fillId="0" borderId="84" xfId="0" applyNumberFormat="1" applyFont="1" applyBorder="1" applyAlignment="1">
      <alignment horizontal="center" vertical="center"/>
    </xf>
    <xf numFmtId="4" fontId="2" fillId="22" borderId="106" xfId="0" applyNumberFormat="1" applyFont="1" applyFill="1" applyBorder="1" applyAlignment="1">
      <alignment horizontal="center" vertical="center"/>
    </xf>
    <xf numFmtId="0" fontId="28" fillId="0" borderId="0" xfId="0" applyFont="1"/>
    <xf numFmtId="3" fontId="14" fillId="8" borderId="28" xfId="0" applyNumberFormat="1" applyFont="1" applyFill="1" applyBorder="1" applyAlignment="1">
      <alignment horizontal="center" wrapText="1"/>
    </xf>
    <xf numFmtId="4" fontId="14" fillId="9" borderId="30" xfId="0" applyNumberFormat="1" applyFont="1" applyFill="1" applyBorder="1" applyAlignment="1">
      <alignment horizontal="center"/>
    </xf>
    <xf numFmtId="3" fontId="6" fillId="12" borderId="32" xfId="0" applyNumberFormat="1" applyFont="1" applyFill="1" applyBorder="1" applyAlignment="1">
      <alignment horizontal="center"/>
    </xf>
    <xf numFmtId="3" fontId="6" fillId="13" borderId="33" xfId="0" applyNumberFormat="1" applyFont="1" applyFill="1" applyBorder="1" applyAlignment="1">
      <alignment horizontal="center"/>
    </xf>
    <xf numFmtId="3" fontId="6" fillId="14" borderId="35" xfId="0" applyNumberFormat="1" applyFont="1" applyFill="1" applyBorder="1" applyAlignment="1">
      <alignment horizontal="center"/>
    </xf>
    <xf numFmtId="3" fontId="6" fillId="15" borderId="33" xfId="0" applyNumberFormat="1" applyFont="1" applyFill="1" applyBorder="1" applyAlignment="1">
      <alignment horizontal="center"/>
    </xf>
    <xf numFmtId="3" fontId="51" fillId="16" borderId="9" xfId="0" applyNumberFormat="1" applyFont="1" applyFill="1" applyBorder="1" applyAlignment="1">
      <alignment horizontal="center" wrapText="1"/>
    </xf>
    <xf numFmtId="169" fontId="51" fillId="16" borderId="39" xfId="1" applyNumberFormat="1" applyFont="1" applyFill="1" applyBorder="1" applyAlignment="1">
      <alignment horizontal="center"/>
    </xf>
    <xf numFmtId="169" fontId="51" fillId="16" borderId="40" xfId="1" applyNumberFormat="1" applyFont="1" applyFill="1" applyBorder="1" applyAlignment="1">
      <alignment horizontal="center"/>
    </xf>
    <xf numFmtId="169" fontId="51" fillId="16" borderId="42" xfId="1" applyNumberFormat="1" applyFont="1" applyFill="1" applyBorder="1" applyAlignment="1">
      <alignment horizontal="center"/>
    </xf>
    <xf numFmtId="3" fontId="52" fillId="0" borderId="37" xfId="0" applyNumberFormat="1" applyFont="1" applyBorder="1" applyAlignment="1">
      <alignment horizontal="center"/>
    </xf>
    <xf numFmtId="3" fontId="22" fillId="17" borderId="37" xfId="0" applyNumberFormat="1" applyFont="1" applyFill="1" applyBorder="1" applyAlignment="1">
      <alignment horizontal="center"/>
    </xf>
    <xf numFmtId="3" fontId="6" fillId="0" borderId="0" xfId="0" applyNumberFormat="1" applyFont="1" applyAlignment="1">
      <alignment horizontal="center"/>
    </xf>
    <xf numFmtId="3" fontId="22" fillId="17" borderId="97" xfId="0" applyNumberFormat="1" applyFont="1" applyFill="1" applyBorder="1" applyAlignment="1">
      <alignment horizontal="center"/>
    </xf>
    <xf numFmtId="3" fontId="22" fillId="39" borderId="37" xfId="0" applyNumberFormat="1" applyFont="1" applyFill="1" applyBorder="1" applyAlignment="1">
      <alignment horizontal="center"/>
    </xf>
    <xf numFmtId="3" fontId="20" fillId="39" borderId="73" xfId="0" applyNumberFormat="1" applyFont="1" applyFill="1" applyBorder="1" applyAlignment="1">
      <alignment horizontal="center"/>
    </xf>
    <xf numFmtId="3" fontId="37" fillId="0" borderId="73" xfId="0" applyNumberFormat="1" applyFont="1" applyBorder="1" applyAlignment="1">
      <alignment horizontal="center"/>
    </xf>
    <xf numFmtId="4" fontId="8" fillId="10" borderId="1" xfId="0" applyNumberFormat="1" applyFont="1" applyFill="1" applyBorder="1" applyAlignment="1">
      <alignment vertical="center"/>
    </xf>
    <xf numFmtId="4" fontId="15" fillId="10" borderId="1" xfId="0" applyNumberFormat="1" applyFont="1" applyFill="1" applyBorder="1" applyAlignment="1">
      <alignment vertical="center"/>
    </xf>
    <xf numFmtId="4" fontId="26" fillId="10" borderId="1" xfId="0" applyNumberFormat="1" applyFont="1" applyFill="1" applyBorder="1" applyAlignment="1">
      <alignment vertical="center"/>
    </xf>
    <xf numFmtId="164" fontId="26" fillId="10" borderId="1" xfId="0" applyNumberFormat="1" applyFont="1" applyFill="1" applyBorder="1" applyAlignment="1">
      <alignment vertical="center"/>
    </xf>
    <xf numFmtId="3" fontId="26" fillId="10" borderId="1" xfId="0" applyNumberFormat="1" applyFont="1" applyFill="1" applyBorder="1" applyAlignment="1">
      <alignment vertical="center"/>
    </xf>
    <xf numFmtId="164" fontId="15" fillId="10" borderId="1" xfId="0" applyNumberFormat="1" applyFont="1" applyFill="1" applyBorder="1" applyAlignment="1">
      <alignment vertical="center"/>
    </xf>
    <xf numFmtId="164" fontId="25" fillId="18" borderId="36" xfId="0" applyNumberFormat="1" applyFont="1" applyFill="1" applyBorder="1" applyAlignment="1">
      <alignment vertical="center"/>
    </xf>
    <xf numFmtId="164" fontId="25" fillId="18" borderId="37" xfId="0" applyNumberFormat="1" applyFont="1" applyFill="1" applyBorder="1" applyAlignment="1">
      <alignment vertical="center"/>
    </xf>
    <xf numFmtId="164" fontId="25" fillId="18" borderId="38" xfId="0" applyNumberFormat="1" applyFont="1" applyFill="1" applyBorder="1" applyAlignment="1">
      <alignment vertical="center"/>
    </xf>
    <xf numFmtId="169" fontId="45" fillId="12" borderId="42" xfId="1" applyNumberFormat="1" applyFont="1" applyFill="1" applyBorder="1" applyAlignment="1">
      <alignment vertical="center"/>
    </xf>
    <xf numFmtId="169" fontId="45" fillId="12" borderId="40" xfId="1" applyNumberFormat="1" applyFont="1" applyFill="1" applyBorder="1" applyAlignment="1">
      <alignment vertical="center"/>
    </xf>
    <xf numFmtId="169" fontId="45" fillId="13" borderId="40" xfId="1" applyNumberFormat="1" applyFont="1" applyFill="1" applyBorder="1" applyAlignment="1">
      <alignment vertical="center"/>
    </xf>
    <xf numFmtId="10" fontId="45" fillId="0" borderId="41" xfId="2" applyNumberFormat="1" applyFont="1" applyBorder="1" applyAlignment="1">
      <alignment horizontal="center" vertical="center"/>
    </xf>
    <xf numFmtId="169" fontId="45" fillId="14" borderId="42" xfId="1" applyNumberFormat="1" applyFont="1" applyFill="1" applyBorder="1" applyAlignment="1">
      <alignment vertical="center"/>
    </xf>
    <xf numFmtId="169" fontId="45" fillId="14" borderId="40" xfId="1" applyNumberFormat="1" applyFont="1" applyFill="1" applyBorder="1" applyAlignment="1">
      <alignment vertical="center"/>
    </xf>
    <xf numFmtId="169" fontId="45" fillId="15" borderId="40" xfId="1" applyNumberFormat="1" applyFont="1" applyFill="1" applyBorder="1" applyAlignment="1">
      <alignment vertical="center"/>
    </xf>
    <xf numFmtId="0" fontId="28" fillId="0" borderId="0" xfId="0" applyFont="1" applyAlignment="1">
      <alignment vertical="center"/>
    </xf>
    <xf numFmtId="4" fontId="32" fillId="0" borderId="0" xfId="0" applyNumberFormat="1" applyFont="1" applyProtection="1">
      <protection locked="0"/>
    </xf>
    <xf numFmtId="4" fontId="2" fillId="0" borderId="5" xfId="0" applyNumberFormat="1" applyFont="1" applyBorder="1" applyAlignment="1">
      <alignment horizontal="left" vertical="center"/>
    </xf>
    <xf numFmtId="4" fontId="2" fillId="0" borderId="60" xfId="0" applyNumberFormat="1" applyFont="1" applyBorder="1" applyAlignment="1">
      <alignment horizontal="left" vertical="center"/>
    </xf>
    <xf numFmtId="4" fontId="16" fillId="5" borderId="33" xfId="0" applyNumberFormat="1" applyFont="1" applyFill="1" applyBorder="1" applyAlignment="1">
      <alignment horizontal="center" vertical="center"/>
    </xf>
    <xf numFmtId="0" fontId="4" fillId="0" borderId="45" xfId="0" applyFont="1" applyBorder="1" applyAlignment="1">
      <alignment vertical="center"/>
    </xf>
    <xf numFmtId="0" fontId="14" fillId="5" borderId="6" xfId="0" applyFont="1" applyFill="1" applyBorder="1" applyAlignment="1">
      <alignment horizontal="center" vertical="center"/>
    </xf>
    <xf numFmtId="0" fontId="4" fillId="0" borderId="32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46" xfId="0" applyFont="1" applyBorder="1" applyAlignment="1">
      <alignment vertical="center"/>
    </xf>
    <xf numFmtId="0" fontId="15" fillId="5" borderId="33" xfId="0" applyFont="1" applyFill="1" applyBorder="1" applyAlignment="1">
      <alignment horizontal="center" vertical="center"/>
    </xf>
    <xf numFmtId="0" fontId="33" fillId="29" borderId="107" xfId="0" applyFont="1" applyFill="1" applyBorder="1" applyAlignment="1" applyProtection="1">
      <alignment horizontal="center" vertical="center" wrapText="1"/>
      <protection locked="0"/>
    </xf>
    <xf numFmtId="0" fontId="33" fillId="29" borderId="108" xfId="0" applyFont="1" applyFill="1" applyBorder="1" applyAlignment="1" applyProtection="1">
      <alignment horizontal="center" vertical="center" wrapText="1"/>
      <protection locked="0"/>
    </xf>
    <xf numFmtId="0" fontId="33" fillId="29" borderId="109" xfId="0" applyFont="1" applyFill="1" applyBorder="1" applyAlignment="1" applyProtection="1">
      <alignment horizontal="center" vertical="center" wrapText="1"/>
      <protection locked="0"/>
    </xf>
    <xf numFmtId="0" fontId="33" fillId="29" borderId="98" xfId="0" applyFont="1" applyFill="1" applyBorder="1" applyAlignment="1" applyProtection="1">
      <alignment horizontal="center" vertical="center" wrapText="1"/>
      <protection locked="0"/>
    </xf>
    <xf numFmtId="4" fontId="3" fillId="0" borderId="112" xfId="0" applyNumberFormat="1" applyFont="1" applyBorder="1" applyAlignment="1">
      <alignment horizontal="center" vertical="center"/>
    </xf>
    <xf numFmtId="4" fontId="3" fillId="0" borderId="175" xfId="0" applyNumberFormat="1" applyFont="1" applyBorder="1" applyAlignment="1">
      <alignment horizontal="center" vertical="center"/>
    </xf>
    <xf numFmtId="4" fontId="31" fillId="0" borderId="83" xfId="0" applyNumberFormat="1" applyFont="1" applyBorder="1" applyAlignment="1">
      <alignment horizontal="center" vertical="center"/>
    </xf>
    <xf numFmtId="4" fontId="31" fillId="0" borderId="176" xfId="0" applyNumberFormat="1" applyFont="1" applyBorder="1" applyAlignment="1">
      <alignment horizontal="center" vertical="center"/>
    </xf>
    <xf numFmtId="4" fontId="3" fillId="0" borderId="83" xfId="0" applyNumberFormat="1" applyFont="1" applyBorder="1" applyAlignment="1">
      <alignment horizontal="center" vertical="center" wrapText="1"/>
    </xf>
    <xf numFmtId="4" fontId="3" fillId="0" borderId="176" xfId="0" applyNumberFormat="1" applyFont="1" applyBorder="1" applyAlignment="1">
      <alignment horizontal="center" vertical="center" wrapText="1"/>
    </xf>
    <xf numFmtId="4" fontId="3" fillId="23" borderId="100" xfId="0" applyNumberFormat="1" applyFont="1" applyFill="1" applyBorder="1" applyAlignment="1">
      <alignment horizontal="center" vertical="center"/>
    </xf>
    <xf numFmtId="4" fontId="3" fillId="23" borderId="177" xfId="0" applyNumberFormat="1" applyFont="1" applyFill="1" applyBorder="1" applyAlignment="1">
      <alignment horizontal="center" vertical="center"/>
    </xf>
    <xf numFmtId="4" fontId="3" fillId="23" borderId="103" xfId="0" applyNumberFormat="1" applyFont="1" applyFill="1" applyBorder="1" applyAlignment="1">
      <alignment horizontal="center" vertical="center"/>
    </xf>
    <xf numFmtId="4" fontId="3" fillId="23" borderId="79" xfId="0" applyNumberFormat="1" applyFont="1" applyFill="1" applyBorder="1" applyAlignment="1">
      <alignment horizontal="center" vertical="center"/>
    </xf>
    <xf numFmtId="4" fontId="3" fillId="22" borderId="171" xfId="0" applyNumberFormat="1" applyFont="1" applyFill="1" applyBorder="1" applyAlignment="1">
      <alignment horizontal="center"/>
    </xf>
    <xf numFmtId="4" fontId="3" fillId="22" borderId="81" xfId="0" applyNumberFormat="1" applyFont="1" applyFill="1" applyBorder="1" applyAlignment="1">
      <alignment horizontal="center"/>
    </xf>
    <xf numFmtId="4" fontId="3" fillId="22" borderId="172" xfId="0" applyNumberFormat="1" applyFont="1" applyFill="1" applyBorder="1" applyAlignment="1">
      <alignment horizontal="center"/>
    </xf>
    <xf numFmtId="4" fontId="2" fillId="0" borderId="79" xfId="0" applyNumberFormat="1" applyFont="1" applyBorder="1" applyAlignment="1">
      <alignment horizontal="center" vertical="center" wrapText="1"/>
    </xf>
    <xf numFmtId="4" fontId="2" fillId="0" borderId="84" xfId="0" applyNumberFormat="1" applyFont="1" applyBorder="1" applyAlignment="1">
      <alignment horizontal="center" vertical="center" wrapText="1"/>
    </xf>
    <xf numFmtId="4" fontId="2" fillId="0" borderId="100" xfId="0" applyNumberFormat="1" applyFont="1" applyBorder="1" applyAlignment="1">
      <alignment horizontal="center" vertical="center" wrapText="1"/>
    </xf>
    <xf numFmtId="4" fontId="2" fillId="0" borderId="116" xfId="0" applyNumberFormat="1" applyFont="1" applyBorder="1" applyAlignment="1">
      <alignment horizontal="center" vertical="center" wrapText="1"/>
    </xf>
    <xf numFmtId="4" fontId="3" fillId="0" borderId="79" xfId="0" applyNumberFormat="1" applyFont="1" applyBorder="1" applyAlignment="1">
      <alignment horizontal="center" vertical="center"/>
    </xf>
    <xf numFmtId="4" fontId="3" fillId="23" borderId="104" xfId="0" applyNumberFormat="1" applyFont="1" applyFill="1" applyBorder="1" applyAlignment="1">
      <alignment horizontal="center" vertical="center"/>
    </xf>
    <xf numFmtId="4" fontId="23" fillId="26" borderId="96" xfId="0" applyNumberFormat="1" applyFont="1" applyFill="1" applyBorder="1" applyAlignment="1">
      <alignment horizontal="center"/>
    </xf>
    <xf numFmtId="0" fontId="4" fillId="27" borderId="87" xfId="0" applyFont="1" applyFill="1" applyBorder="1"/>
    <xf numFmtId="0" fontId="4" fillId="27" borderId="95" xfId="0" applyFont="1" applyFill="1" applyBorder="1"/>
    <xf numFmtId="3" fontId="27" fillId="0" borderId="0" xfId="0" applyNumberFormat="1" applyFont="1" applyAlignment="1">
      <alignment horizontal="center"/>
    </xf>
    <xf numFmtId="0" fontId="28" fillId="0" borderId="0" xfId="0" applyFont="1"/>
    <xf numFmtId="4" fontId="23" fillId="17" borderId="72" xfId="0" applyNumberFormat="1" applyFont="1" applyFill="1" applyBorder="1" applyAlignment="1">
      <alignment horizontal="center"/>
    </xf>
    <xf numFmtId="0" fontId="4" fillId="0" borderId="73" xfId="0" applyFont="1" applyBorder="1"/>
    <xf numFmtId="0" fontId="4" fillId="0" borderId="8" xfId="0" applyFont="1" applyBorder="1"/>
    <xf numFmtId="3" fontId="16" fillId="9" borderId="10" xfId="0" applyNumberFormat="1" applyFont="1" applyFill="1" applyBorder="1" applyAlignment="1">
      <alignment horizontal="center"/>
    </xf>
    <xf numFmtId="0" fontId="4" fillId="0" borderId="11" xfId="0" applyFont="1" applyBorder="1"/>
    <xf numFmtId="0" fontId="4" fillId="0" borderId="22" xfId="0" applyFont="1" applyBorder="1"/>
    <xf numFmtId="0" fontId="4" fillId="0" borderId="46" xfId="0" applyFont="1" applyBorder="1"/>
    <xf numFmtId="3" fontId="16" fillId="9" borderId="15" xfId="0" applyNumberFormat="1" applyFont="1" applyFill="1" applyBorder="1" applyAlignment="1">
      <alignment horizontal="center" wrapText="1"/>
    </xf>
    <xf numFmtId="0" fontId="4" fillId="0" borderId="23" xfId="0" applyFont="1" applyBorder="1"/>
    <xf numFmtId="0" fontId="4" fillId="0" borderId="31" xfId="0" applyFont="1" applyBorder="1"/>
    <xf numFmtId="4" fontId="23" fillId="26" borderId="137" xfId="0" applyNumberFormat="1" applyFont="1" applyFill="1" applyBorder="1" applyAlignment="1">
      <alignment horizontal="center"/>
    </xf>
    <xf numFmtId="0" fontId="4" fillId="27" borderId="99" xfId="0" applyFont="1" applyFill="1" applyBorder="1"/>
    <xf numFmtId="0" fontId="4" fillId="27" borderId="138" xfId="0" applyFont="1" applyFill="1" applyBorder="1"/>
    <xf numFmtId="4" fontId="16" fillId="8" borderId="10" xfId="0" applyNumberFormat="1" applyFont="1" applyFill="1" applyBorder="1" applyAlignment="1">
      <alignment horizontal="center"/>
    </xf>
    <xf numFmtId="0" fontId="4" fillId="0" borderId="67" xfId="0" applyFont="1" applyBorder="1"/>
    <xf numFmtId="0" fontId="4" fillId="0" borderId="20" xfId="0" applyFont="1" applyBorder="1"/>
    <xf numFmtId="0" fontId="4" fillId="0" borderId="75" xfId="0" applyFont="1" applyBorder="1"/>
    <xf numFmtId="0" fontId="4" fillId="0" borderId="26" xfId="0" applyFont="1" applyBorder="1"/>
    <xf numFmtId="4" fontId="16" fillId="8" borderId="12" xfId="0" applyNumberFormat="1" applyFont="1" applyFill="1" applyBorder="1" applyAlignment="1">
      <alignment horizontal="center" wrapText="1"/>
    </xf>
    <xf numFmtId="0" fontId="4" fillId="0" borderId="43" xfId="0" applyFont="1" applyBorder="1"/>
    <xf numFmtId="0" fontId="4" fillId="0" borderId="27" xfId="0" applyFont="1" applyBorder="1"/>
    <xf numFmtId="164" fontId="16" fillId="8" borderId="12" xfId="0" applyNumberFormat="1" applyFont="1" applyFill="1" applyBorder="1" applyAlignment="1">
      <alignment horizontal="center" wrapText="1"/>
    </xf>
    <xf numFmtId="3" fontId="16" fillId="8" borderId="12" xfId="0" applyNumberFormat="1" applyFont="1" applyFill="1" applyBorder="1" applyAlignment="1">
      <alignment horizontal="center"/>
    </xf>
    <xf numFmtId="0" fontId="4" fillId="0" borderId="45" xfId="0" applyFont="1" applyBorder="1"/>
    <xf numFmtId="3" fontId="16" fillId="8" borderId="13" xfId="0" applyNumberFormat="1" applyFont="1" applyFill="1" applyBorder="1" applyAlignment="1">
      <alignment horizontal="center"/>
    </xf>
    <xf numFmtId="0" fontId="4" fillId="0" borderId="14" xfId="0" applyFont="1" applyBorder="1"/>
    <xf numFmtId="0" fontId="4" fillId="0" borderId="7" xfId="0" applyFont="1" applyBorder="1"/>
    <xf numFmtId="0" fontId="4" fillId="0" borderId="21" xfId="0" applyFont="1" applyBorder="1"/>
    <xf numFmtId="4" fontId="16" fillId="4" borderId="16" xfId="0" applyNumberFormat="1" applyFont="1" applyFill="1" applyBorder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4" fontId="16" fillId="10" borderId="18" xfId="0" applyNumberFormat="1" applyFont="1" applyFill="1" applyBorder="1" applyAlignment="1">
      <alignment horizontal="center"/>
    </xf>
    <xf numFmtId="3" fontId="3" fillId="12" borderId="58" xfId="0" applyNumberFormat="1" applyFont="1" applyFill="1" applyBorder="1" applyAlignment="1">
      <alignment horizontal="center"/>
    </xf>
    <xf numFmtId="0" fontId="4" fillId="0" borderId="60" xfId="0" applyFont="1" applyBorder="1"/>
    <xf numFmtId="3" fontId="3" fillId="13" borderId="5" xfId="0" applyNumberFormat="1" applyFont="1" applyFill="1" applyBorder="1" applyAlignment="1">
      <alignment horizontal="center"/>
    </xf>
    <xf numFmtId="3" fontId="3" fillId="14" borderId="25" xfId="0" applyNumberFormat="1" applyFont="1" applyFill="1" applyBorder="1" applyAlignment="1">
      <alignment horizontal="center"/>
    </xf>
    <xf numFmtId="3" fontId="3" fillId="15" borderId="5" xfId="0" applyNumberFormat="1" applyFont="1" applyFill="1" applyBorder="1" applyAlignment="1">
      <alignment horizontal="center"/>
    </xf>
    <xf numFmtId="0" fontId="0" fillId="0" borderId="0" xfId="0"/>
    <xf numFmtId="4" fontId="16" fillId="5" borderId="45" xfId="0" applyNumberFormat="1" applyFont="1" applyFill="1" applyBorder="1" applyAlignment="1">
      <alignment horizontal="center" vertical="center"/>
    </xf>
    <xf numFmtId="49" fontId="2" fillId="2" borderId="45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33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Relationship Id="rId22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1426633</xdr:colOff>
      <xdr:row>1</xdr:row>
      <xdr:rowOff>29633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1175" cy="285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</xdr:row>
          <xdr:rowOff>495300</xdr:rowOff>
        </xdr:from>
        <xdr:to>
          <xdr:col>2</xdr:col>
          <xdr:colOff>622300</xdr:colOff>
          <xdr:row>7</xdr:row>
          <xdr:rowOff>19050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loatrates.com/historical-exchange-rate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01"/>
  <sheetViews>
    <sheetView tabSelected="1" zoomScaleNormal="100" workbookViewId="0">
      <selection activeCell="J46" sqref="J46"/>
    </sheetView>
  </sheetViews>
  <sheetFormatPr defaultColWidth="14.453125" defaultRowHeight="15" customHeight="1" x14ac:dyDescent="0.25"/>
  <cols>
    <col min="1" max="1" width="5.1796875" customWidth="1"/>
    <col min="2" max="2" width="50" customWidth="1"/>
    <col min="3" max="3" width="18.54296875" customWidth="1"/>
    <col min="4" max="12" width="15.54296875" customWidth="1"/>
    <col min="13" max="29" width="8.7265625" customWidth="1"/>
  </cols>
  <sheetData>
    <row r="1" spans="1:29" ht="20.5" x14ac:dyDescent="0.45">
      <c r="A1" s="1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9" ht="12.75" customHeight="1" x14ac:dyDescent="0.3">
      <c r="A2" s="7"/>
      <c r="B2" s="11"/>
      <c r="C2" s="3"/>
      <c r="D2" s="5"/>
      <c r="E2" s="5"/>
      <c r="F2" s="5"/>
      <c r="G2" s="5"/>
      <c r="H2" s="5"/>
      <c r="I2" s="5"/>
      <c r="J2" s="5"/>
      <c r="K2" s="5"/>
      <c r="L2" s="5"/>
    </row>
    <row r="3" spans="1:29" ht="12.75" customHeight="1" x14ac:dyDescent="0.3">
      <c r="A3" s="7" t="s">
        <v>0</v>
      </c>
      <c r="B3" s="3"/>
      <c r="C3" s="117"/>
      <c r="D3" s="5"/>
      <c r="E3" s="5"/>
      <c r="F3" s="5"/>
      <c r="G3" s="5"/>
      <c r="H3" s="5"/>
      <c r="I3" s="5"/>
      <c r="J3" s="5"/>
      <c r="K3" s="5"/>
      <c r="L3" s="5"/>
    </row>
    <row r="4" spans="1:29" ht="12.75" customHeight="1" x14ac:dyDescent="0.3">
      <c r="A4" s="7" t="s">
        <v>1</v>
      </c>
      <c r="B4" s="3"/>
      <c r="C4" s="600"/>
      <c r="D4" s="5"/>
      <c r="E4" s="5"/>
      <c r="F4" s="5"/>
      <c r="G4" s="5"/>
      <c r="H4" s="5"/>
      <c r="I4" s="5"/>
      <c r="J4" s="5"/>
      <c r="K4" s="5"/>
      <c r="L4" s="5"/>
      <c r="M4" s="6"/>
      <c r="N4" s="6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9" ht="12.75" customHeight="1" x14ac:dyDescent="0.3">
      <c r="A5" s="7" t="s">
        <v>2</v>
      </c>
      <c r="B5" s="3"/>
      <c r="C5" s="117"/>
      <c r="D5" s="5"/>
      <c r="E5" s="5"/>
      <c r="F5" s="5"/>
      <c r="G5" s="5"/>
      <c r="H5" s="5"/>
      <c r="I5" s="5"/>
      <c r="J5" s="5"/>
      <c r="K5" s="5"/>
      <c r="L5" s="5"/>
      <c r="M5" s="6"/>
      <c r="N5" s="6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9" ht="12.75" customHeight="1" x14ac:dyDescent="0.3">
      <c r="A6" s="7" t="s">
        <v>3</v>
      </c>
      <c r="B6" s="3"/>
      <c r="C6" s="117"/>
      <c r="D6" s="5"/>
      <c r="E6" s="5"/>
      <c r="F6" s="5"/>
      <c r="G6" s="5"/>
      <c r="H6" s="5"/>
      <c r="I6" s="5"/>
      <c r="J6" s="5"/>
      <c r="K6" s="5"/>
      <c r="L6" s="5"/>
      <c r="M6" s="6"/>
      <c r="N6" s="6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9" ht="12" customHeight="1" x14ac:dyDescent="0.25"/>
    <row r="8" spans="1:29" ht="12.75" customHeight="1" x14ac:dyDescent="0.3">
      <c r="A8" s="7" t="s">
        <v>316</v>
      </c>
      <c r="B8" s="3"/>
      <c r="C8" s="3"/>
      <c r="D8" s="5"/>
      <c r="E8" s="5"/>
      <c r="F8" s="5"/>
      <c r="G8" s="5"/>
      <c r="H8" s="5"/>
      <c r="I8" s="5"/>
      <c r="J8" s="5"/>
      <c r="K8" s="5"/>
      <c r="L8" s="5"/>
    </row>
    <row r="9" spans="1:29" ht="12.75" customHeight="1" x14ac:dyDescent="0.3">
      <c r="A9" s="7"/>
      <c r="B9" s="7" t="s">
        <v>317</v>
      </c>
      <c r="C9" s="116">
        <v>0</v>
      </c>
      <c r="D9" s="5"/>
      <c r="E9" s="5"/>
      <c r="F9" s="5"/>
      <c r="G9" s="5"/>
      <c r="H9" s="5"/>
      <c r="I9" s="5"/>
      <c r="J9" s="5"/>
      <c r="K9" s="5"/>
      <c r="L9" s="5"/>
    </row>
    <row r="10" spans="1:29" ht="12.75" customHeight="1" x14ac:dyDescent="0.3">
      <c r="A10" s="7"/>
      <c r="B10" s="13" t="s">
        <v>4</v>
      </c>
      <c r="C10" s="539" t="s">
        <v>5</v>
      </c>
      <c r="D10" s="485"/>
      <c r="E10" s="5"/>
      <c r="F10" s="5"/>
      <c r="G10" s="5"/>
      <c r="H10" s="5"/>
      <c r="I10" s="5"/>
      <c r="J10" s="5"/>
      <c r="K10" s="5"/>
      <c r="L10" s="5"/>
    </row>
    <row r="11" spans="1:29" ht="12.75" customHeight="1" x14ac:dyDescent="0.3">
      <c r="A11" s="7"/>
      <c r="D11" s="5"/>
      <c r="E11" s="5"/>
      <c r="F11" s="5"/>
      <c r="G11" s="5"/>
      <c r="H11" s="5"/>
      <c r="I11" s="5"/>
      <c r="J11" s="5"/>
      <c r="K11" s="5"/>
      <c r="L11" s="5"/>
    </row>
    <row r="12" spans="1:29" ht="12.75" customHeight="1" x14ac:dyDescent="0.3">
      <c r="A12" s="7"/>
      <c r="B12" s="13"/>
      <c r="C12" s="13"/>
      <c r="D12" s="5"/>
      <c r="E12" s="5"/>
      <c r="F12" s="5"/>
      <c r="G12" s="5"/>
      <c r="H12" s="5"/>
      <c r="I12" s="5"/>
      <c r="J12" s="5"/>
      <c r="K12" s="5"/>
      <c r="L12" s="5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2.75" customHeight="1" x14ac:dyDescent="0.3">
      <c r="A13" s="15" t="s">
        <v>6</v>
      </c>
      <c r="B13" s="13"/>
      <c r="C13" s="13"/>
      <c r="D13" s="5"/>
      <c r="E13" s="5"/>
      <c r="F13" s="5"/>
      <c r="G13" s="5"/>
      <c r="H13" s="5"/>
      <c r="I13" s="5"/>
      <c r="J13" s="5"/>
      <c r="K13" s="5"/>
      <c r="L13" s="5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2.75" customHeight="1" x14ac:dyDescent="0.3">
      <c r="A14" s="7"/>
      <c r="B14" s="16" t="s">
        <v>7</v>
      </c>
      <c r="C14" s="13"/>
      <c r="D14" s="5"/>
      <c r="E14" s="5"/>
      <c r="F14" s="5"/>
      <c r="G14" s="5"/>
      <c r="H14" s="5"/>
      <c r="I14" s="5"/>
      <c r="J14" s="5"/>
      <c r="K14" s="5"/>
      <c r="L14" s="5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2.75" customHeight="1" x14ac:dyDescent="0.3">
      <c r="A15" s="7"/>
      <c r="B15" s="13"/>
      <c r="C15" s="13"/>
      <c r="D15" s="5"/>
      <c r="E15" s="5"/>
      <c r="F15" s="5"/>
      <c r="G15" s="5"/>
      <c r="H15" s="5"/>
      <c r="I15" s="5"/>
      <c r="J15" s="5"/>
      <c r="K15" s="5"/>
      <c r="L15" s="5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s="547" customFormat="1" ht="12.5" x14ac:dyDescent="0.25">
      <c r="A16" s="605"/>
      <c r="B16" s="606"/>
      <c r="C16" s="609" t="s">
        <v>8</v>
      </c>
      <c r="D16" s="603" t="str">
        <f>'Member 1'!$C$3</f>
        <v>Member 1</v>
      </c>
      <c r="E16" s="603" t="str">
        <f>'Member 2'!$C$3</f>
        <v>Member 2</v>
      </c>
      <c r="F16" s="603" t="str">
        <f>'Member 3'!$C$3</f>
        <v>Member 3</v>
      </c>
      <c r="G16" s="603" t="str">
        <f>'Member 4'!$C$3</f>
        <v>Member 4</v>
      </c>
      <c r="H16" s="603" t="str">
        <f>'Member 5'!$C$3</f>
        <v>Member 5</v>
      </c>
      <c r="I16" s="603" t="str">
        <f>'Member 6'!$C$3</f>
        <v>Member 6</v>
      </c>
      <c r="J16" s="603" t="str">
        <f>'Member 7 '!C3</f>
        <v>Member 7</v>
      </c>
      <c r="K16" s="603" t="str">
        <f>'Member 8 '!C3</f>
        <v>Member 8</v>
      </c>
      <c r="L16" s="603" t="str">
        <f>'Member 9'!$C$3</f>
        <v>Member 9</v>
      </c>
    </row>
    <row r="17" spans="1:29" s="547" customFormat="1" ht="12.5" x14ac:dyDescent="0.25">
      <c r="A17" s="607"/>
      <c r="B17" s="608"/>
      <c r="C17" s="604"/>
      <c r="D17" s="604"/>
      <c r="E17" s="604"/>
      <c r="F17" s="604"/>
      <c r="G17" s="604"/>
      <c r="H17" s="604"/>
      <c r="I17" s="604"/>
      <c r="J17" s="604"/>
      <c r="K17" s="676"/>
      <c r="L17" s="604"/>
    </row>
    <row r="18" spans="1:29" ht="20.149999999999999" customHeight="1" x14ac:dyDescent="0.4">
      <c r="A18" s="17" t="s">
        <v>9</v>
      </c>
      <c r="B18" s="17"/>
      <c r="C18" s="18">
        <f>C19+C23+C36+C39+C40+C41</f>
        <v>0</v>
      </c>
      <c r="D18" s="18">
        <f>D19+D23+D36+D39+D40+D41</f>
        <v>0</v>
      </c>
      <c r="E18" s="18">
        <f>E19+E23+E36+E39+E40+E41</f>
        <v>0</v>
      </c>
      <c r="F18" s="18">
        <f>F19+F23+F36+F39+F40+F41</f>
        <v>0</v>
      </c>
      <c r="G18" s="18">
        <f>G19+G23+G36+G39+G40+G41</f>
        <v>0</v>
      </c>
      <c r="H18" s="18">
        <f>H19+H23+H36+H39+H40+H41</f>
        <v>0</v>
      </c>
      <c r="I18" s="18">
        <f>I19+I23+I36+I39+I40+I41</f>
        <v>0</v>
      </c>
      <c r="J18" s="18">
        <f>J19+J23+J36+J39+J40+J41</f>
        <v>0</v>
      </c>
      <c r="K18" s="18">
        <f>K19+K23+K36+K39+K40+K41</f>
        <v>0</v>
      </c>
      <c r="L18" s="18">
        <f>L19+L23+L36+L39+L40+L41</f>
        <v>0</v>
      </c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</row>
    <row r="19" spans="1:29" ht="15" customHeight="1" x14ac:dyDescent="0.3">
      <c r="A19" s="20">
        <v>1</v>
      </c>
      <c r="B19" s="21" t="s">
        <v>10</v>
      </c>
      <c r="C19" s="22">
        <f t="shared" ref="C19:H19" si="0">SUM(C20:C22)</f>
        <v>0</v>
      </c>
      <c r="D19" s="22">
        <f t="shared" si="0"/>
        <v>0</v>
      </c>
      <c r="E19" s="22">
        <f t="shared" si="0"/>
        <v>0</v>
      </c>
      <c r="F19" s="22">
        <f t="shared" si="0"/>
        <v>0</v>
      </c>
      <c r="G19" s="22">
        <f t="shared" si="0"/>
        <v>0</v>
      </c>
      <c r="H19" s="22">
        <f t="shared" si="0"/>
        <v>0</v>
      </c>
      <c r="I19" s="22">
        <f t="shared" ref="I19:L19" si="1">SUM(I20:I22)</f>
        <v>0</v>
      </c>
      <c r="J19" s="22">
        <f t="shared" si="1"/>
        <v>0</v>
      </c>
      <c r="K19" s="22">
        <f t="shared" si="1"/>
        <v>0</v>
      </c>
      <c r="L19" s="22">
        <f t="shared" si="1"/>
        <v>0</v>
      </c>
    </row>
    <row r="20" spans="1:29" ht="15" customHeight="1" x14ac:dyDescent="0.25">
      <c r="A20" s="23">
        <v>1.1000000000000001</v>
      </c>
      <c r="B20" s="24" t="s">
        <v>11</v>
      </c>
      <c r="C20" s="25">
        <f>SUM(D20:L20)</f>
        <v>0</v>
      </c>
      <c r="D20" s="25">
        <f>'Member 1'!G11</f>
        <v>0</v>
      </c>
      <c r="E20" s="25">
        <f>'Member 2'!G11</f>
        <v>0</v>
      </c>
      <c r="F20" s="25">
        <f>'Member 3'!G11</f>
        <v>0</v>
      </c>
      <c r="G20" s="25">
        <f>'Member 4'!G11</f>
        <v>0</v>
      </c>
      <c r="H20" s="25">
        <f>'Member 5'!$G$11</f>
        <v>0</v>
      </c>
      <c r="I20" s="25">
        <f>'Member 6'!$G$11</f>
        <v>0</v>
      </c>
      <c r="J20" s="25">
        <f>'Member 7 '!G11</f>
        <v>0</v>
      </c>
      <c r="K20" s="25">
        <f>'Member 8 '!G11</f>
        <v>0</v>
      </c>
      <c r="L20" s="25">
        <f>'Member 9'!$G$11</f>
        <v>0</v>
      </c>
    </row>
    <row r="21" spans="1:29" ht="15" customHeight="1" x14ac:dyDescent="0.25">
      <c r="A21" s="23">
        <v>1.2</v>
      </c>
      <c r="B21" s="24" t="s">
        <v>12</v>
      </c>
      <c r="C21" s="25">
        <f>SUM(D21:L21)</f>
        <v>0</v>
      </c>
      <c r="D21" s="25">
        <f>'Member 1'!G12</f>
        <v>0</v>
      </c>
      <c r="E21" s="25">
        <f>'Member 2'!G12</f>
        <v>0</v>
      </c>
      <c r="F21" s="25">
        <f>'Member 3'!G12</f>
        <v>0</v>
      </c>
      <c r="G21" s="25">
        <f>'Member 4'!G12</f>
        <v>0</v>
      </c>
      <c r="H21" s="25">
        <f>'Member 5'!$G$12</f>
        <v>0</v>
      </c>
      <c r="I21" s="25">
        <f>'Member 6'!$G$12</f>
        <v>0</v>
      </c>
      <c r="J21" s="25">
        <f>'Member 7 '!G12</f>
        <v>0</v>
      </c>
      <c r="K21" s="25">
        <f>'Member 8 '!G12</f>
        <v>0</v>
      </c>
      <c r="L21" s="25">
        <f>'Member 9'!G12</f>
        <v>0</v>
      </c>
    </row>
    <row r="22" spans="1:29" ht="15" customHeight="1" x14ac:dyDescent="0.25">
      <c r="A22" s="23">
        <v>1.3</v>
      </c>
      <c r="B22" s="24" t="s">
        <v>13</v>
      </c>
      <c r="C22" s="25">
        <f>SUM(D22:L22)</f>
        <v>0</v>
      </c>
      <c r="D22" s="25">
        <f>'Member 1'!G19</f>
        <v>0</v>
      </c>
      <c r="E22" s="25">
        <f>'Member 2'!G19</f>
        <v>0</v>
      </c>
      <c r="F22" s="25">
        <f>'Member 3'!G19</f>
        <v>0</v>
      </c>
      <c r="G22" s="25">
        <f>'Member 4'!G19</f>
        <v>0</v>
      </c>
      <c r="H22" s="25">
        <f>'Member 5'!$G$19</f>
        <v>0</v>
      </c>
      <c r="I22" s="25">
        <f>'Member 6'!$G$19</f>
        <v>0</v>
      </c>
      <c r="J22" s="25">
        <f>'Member 7 '!G19</f>
        <v>0</v>
      </c>
      <c r="K22" s="25">
        <f>'Member 8 '!G19</f>
        <v>0</v>
      </c>
      <c r="L22" s="25">
        <f>'Member 9'!$G$19</f>
        <v>0</v>
      </c>
    </row>
    <row r="23" spans="1:29" ht="15" customHeight="1" x14ac:dyDescent="0.3">
      <c r="A23" s="20" t="s">
        <v>14</v>
      </c>
      <c r="B23" s="21" t="s">
        <v>15</v>
      </c>
      <c r="C23" s="22">
        <f>SUM(C24:C35)</f>
        <v>0</v>
      </c>
      <c r="D23" s="22">
        <f t="shared" ref="D23:L23" si="2">SUM(D24:D35)</f>
        <v>0</v>
      </c>
      <c r="E23" s="22">
        <f t="shared" si="2"/>
        <v>0</v>
      </c>
      <c r="F23" s="22">
        <f t="shared" si="2"/>
        <v>0</v>
      </c>
      <c r="G23" s="22">
        <f t="shared" si="2"/>
        <v>0</v>
      </c>
      <c r="H23" s="22">
        <f t="shared" si="2"/>
        <v>0</v>
      </c>
      <c r="I23" s="22">
        <f t="shared" si="2"/>
        <v>0</v>
      </c>
      <c r="J23" s="22">
        <f t="shared" si="2"/>
        <v>0</v>
      </c>
      <c r="K23" s="22">
        <f t="shared" si="2"/>
        <v>0</v>
      </c>
      <c r="L23" s="22">
        <f t="shared" si="2"/>
        <v>0</v>
      </c>
    </row>
    <row r="24" spans="1:29" ht="15" customHeight="1" x14ac:dyDescent="0.25">
      <c r="A24" s="23">
        <v>2.1</v>
      </c>
      <c r="B24" s="24" t="s">
        <v>16</v>
      </c>
      <c r="C24" s="25">
        <f>SUM(D24:L24)</f>
        <v>0</v>
      </c>
      <c r="D24" s="25">
        <f>'Member 1'!G30</f>
        <v>0</v>
      </c>
      <c r="E24" s="25">
        <f>'Member 2'!G30</f>
        <v>0</v>
      </c>
      <c r="F24" s="25">
        <f>'Member 3'!G30</f>
        <v>0</v>
      </c>
      <c r="G24" s="25">
        <f>'Member 4'!G30</f>
        <v>0</v>
      </c>
      <c r="H24" s="25">
        <f>'Member 5'!G30</f>
        <v>0</v>
      </c>
      <c r="I24" s="25">
        <f>'Member 6'!G30</f>
        <v>0</v>
      </c>
      <c r="J24" s="25">
        <f>'Member 7 '!G30</f>
        <v>0</v>
      </c>
      <c r="K24" s="25">
        <f>'Member 8 '!G30</f>
        <v>0</v>
      </c>
      <c r="L24" s="25">
        <f>'Member 9'!G30</f>
        <v>0</v>
      </c>
    </row>
    <row r="25" spans="1:29" ht="15" customHeight="1" x14ac:dyDescent="0.25">
      <c r="A25" s="23">
        <v>2.2000000000000002</v>
      </c>
      <c r="B25" s="24" t="s">
        <v>17</v>
      </c>
      <c r="C25" s="25">
        <f>SUM(D25:L25)</f>
        <v>0</v>
      </c>
      <c r="D25" s="25">
        <f>'Member 1'!G36</f>
        <v>0</v>
      </c>
      <c r="E25" s="25">
        <f>'Member 2'!G36</f>
        <v>0</v>
      </c>
      <c r="F25" s="25">
        <f>'Member 3'!G36</f>
        <v>0</v>
      </c>
      <c r="G25" s="25">
        <f>'Member 4'!G36</f>
        <v>0</v>
      </c>
      <c r="H25" s="25">
        <f>'Member 5'!G36</f>
        <v>0</v>
      </c>
      <c r="I25" s="25">
        <f>'Member 6'!G36</f>
        <v>0</v>
      </c>
      <c r="J25" s="25">
        <f>'Member 7 '!G36</f>
        <v>0</v>
      </c>
      <c r="K25" s="25">
        <f>'Member 8 '!G36</f>
        <v>0</v>
      </c>
      <c r="L25" s="25">
        <f>'Member 9'!G36</f>
        <v>0</v>
      </c>
    </row>
    <row r="26" spans="1:29" ht="15" customHeight="1" x14ac:dyDescent="0.25">
      <c r="A26" s="23">
        <v>2.2999999999999998</v>
      </c>
      <c r="B26" s="24" t="s">
        <v>18</v>
      </c>
      <c r="C26" s="25">
        <f>SUM(D26:L26)</f>
        <v>0</v>
      </c>
      <c r="D26" s="25">
        <f>'Member 1'!G42</f>
        <v>0</v>
      </c>
      <c r="E26" s="25">
        <f>'Member 2'!G42</f>
        <v>0</v>
      </c>
      <c r="F26" s="25">
        <f>'Member 3'!G42</f>
        <v>0</v>
      </c>
      <c r="G26" s="25">
        <f>'Member 4'!G42</f>
        <v>0</v>
      </c>
      <c r="H26" s="25">
        <f>'Member 5'!G42</f>
        <v>0</v>
      </c>
      <c r="I26" s="25">
        <f>'Member 6'!G42</f>
        <v>0</v>
      </c>
      <c r="J26" s="25">
        <f>'Member 7 '!G42</f>
        <v>0</v>
      </c>
      <c r="K26" s="25">
        <f>'Member 8 '!G42</f>
        <v>0</v>
      </c>
      <c r="L26" s="25">
        <f>'Member 9'!G42</f>
        <v>0</v>
      </c>
    </row>
    <row r="27" spans="1:29" ht="15" customHeight="1" x14ac:dyDescent="0.25">
      <c r="A27" s="23">
        <v>2.4</v>
      </c>
      <c r="B27" s="24" t="s">
        <v>19</v>
      </c>
      <c r="C27" s="25">
        <f>SUM(D27:L27)</f>
        <v>0</v>
      </c>
      <c r="D27" s="25">
        <f>'Member 1'!G48</f>
        <v>0</v>
      </c>
      <c r="E27" s="25">
        <f>'Member 2'!G48</f>
        <v>0</v>
      </c>
      <c r="F27" s="25">
        <f>'Member 3'!G48</f>
        <v>0</v>
      </c>
      <c r="G27" s="25">
        <f>'Member 4'!G48</f>
        <v>0</v>
      </c>
      <c r="H27" s="25">
        <f>'Member 5'!G48</f>
        <v>0</v>
      </c>
      <c r="I27" s="25">
        <f>'Member 6'!G48</f>
        <v>0</v>
      </c>
      <c r="J27" s="25">
        <f>'Member 7 '!G48</f>
        <v>0</v>
      </c>
      <c r="K27" s="25">
        <f>'Member 8 '!G48</f>
        <v>0</v>
      </c>
      <c r="L27" s="25">
        <f>'Member 9'!G48</f>
        <v>0</v>
      </c>
    </row>
    <row r="28" spans="1:29" ht="15" customHeight="1" x14ac:dyDescent="0.25">
      <c r="A28" s="23">
        <v>2.5</v>
      </c>
      <c r="B28" s="24" t="s">
        <v>20</v>
      </c>
      <c r="C28" s="25">
        <f>SUM(D28:L28)</f>
        <v>0</v>
      </c>
      <c r="D28" s="25">
        <f>'Member 1'!G54</f>
        <v>0</v>
      </c>
      <c r="E28" s="25">
        <f>'Member 2'!G54</f>
        <v>0</v>
      </c>
      <c r="F28" s="25">
        <f>'Member 3'!G54</f>
        <v>0</v>
      </c>
      <c r="G28" s="25">
        <f>'Member 4'!G54</f>
        <v>0</v>
      </c>
      <c r="H28" s="25">
        <f>'Member 5'!G54</f>
        <v>0</v>
      </c>
      <c r="I28" s="25">
        <f>'Member 6'!G54</f>
        <v>0</v>
      </c>
      <c r="J28" s="25">
        <f>'Member 7 '!G54</f>
        <v>0</v>
      </c>
      <c r="K28" s="25">
        <f>'Member 8 '!G54</f>
        <v>0</v>
      </c>
      <c r="L28" s="25">
        <f>'Member 9'!G54</f>
        <v>0</v>
      </c>
    </row>
    <row r="29" spans="1:29" ht="15" customHeight="1" x14ac:dyDescent="0.25">
      <c r="A29" s="23">
        <v>2.6</v>
      </c>
      <c r="B29" s="24" t="s">
        <v>21</v>
      </c>
      <c r="C29" s="25">
        <f>SUM(D29:L29)</f>
        <v>0</v>
      </c>
      <c r="D29" s="25">
        <f>'Member 1'!G60</f>
        <v>0</v>
      </c>
      <c r="E29" s="25">
        <f>'Member 2'!G60</f>
        <v>0</v>
      </c>
      <c r="F29" s="25">
        <f>'Member 3'!G60</f>
        <v>0</v>
      </c>
      <c r="G29" s="25">
        <f>'Member 4'!G60</f>
        <v>0</v>
      </c>
      <c r="H29" s="25">
        <f>'Member 5'!G60</f>
        <v>0</v>
      </c>
      <c r="I29" s="25">
        <f>'Member 6'!G60</f>
        <v>0</v>
      </c>
      <c r="J29" s="25">
        <f>'Member 7 '!G60</f>
        <v>0</v>
      </c>
      <c r="K29" s="25">
        <f>'Member 8 '!G60</f>
        <v>0</v>
      </c>
      <c r="L29" s="25">
        <f>'Member 9'!G60</f>
        <v>0</v>
      </c>
    </row>
    <row r="30" spans="1:29" ht="15" customHeight="1" x14ac:dyDescent="0.25">
      <c r="A30" s="23">
        <v>2.7</v>
      </c>
      <c r="B30" s="24" t="s">
        <v>22</v>
      </c>
      <c r="C30" s="25">
        <f>SUM(D30:L30)</f>
        <v>0</v>
      </c>
      <c r="D30" s="25">
        <f>'Member 1'!G66</f>
        <v>0</v>
      </c>
      <c r="E30" s="25">
        <f>'Member 2'!G66</f>
        <v>0</v>
      </c>
      <c r="F30" s="25">
        <f>'Member 3'!G66</f>
        <v>0</v>
      </c>
      <c r="G30" s="25">
        <f>'Member 4'!G66</f>
        <v>0</v>
      </c>
      <c r="H30" s="25">
        <f>'Member 5'!G66</f>
        <v>0</v>
      </c>
      <c r="I30" s="25">
        <f>'Member 6'!G66</f>
        <v>0</v>
      </c>
      <c r="J30" s="25">
        <f>'Member 7 '!G66</f>
        <v>0</v>
      </c>
      <c r="K30" s="25">
        <f>'Member 8 '!G66</f>
        <v>0</v>
      </c>
      <c r="L30" s="25">
        <f>'Member 9'!G66</f>
        <v>0</v>
      </c>
    </row>
    <row r="31" spans="1:29" ht="15" customHeight="1" x14ac:dyDescent="0.25">
      <c r="A31" s="23">
        <v>2.8</v>
      </c>
      <c r="B31" s="24" t="s">
        <v>23</v>
      </c>
      <c r="C31" s="25">
        <f>SUM(D31:L31)</f>
        <v>0</v>
      </c>
      <c r="D31" s="25">
        <f>'Member 1'!G72</f>
        <v>0</v>
      </c>
      <c r="E31" s="25">
        <f>'Member 2'!G72</f>
        <v>0</v>
      </c>
      <c r="F31" s="25">
        <f>'Member 3'!G72</f>
        <v>0</v>
      </c>
      <c r="G31" s="25">
        <f>'Member 4'!G72</f>
        <v>0</v>
      </c>
      <c r="H31" s="25">
        <f>'Member 5'!G72</f>
        <v>0</v>
      </c>
      <c r="I31" s="25">
        <f>'Member 6'!G72</f>
        <v>0</v>
      </c>
      <c r="J31" s="25">
        <f>'Member 7 '!G72</f>
        <v>0</v>
      </c>
      <c r="K31" s="25">
        <f>'Member 8 '!G72</f>
        <v>0</v>
      </c>
      <c r="L31" s="25">
        <f>'Member 9'!G72</f>
        <v>0</v>
      </c>
    </row>
    <row r="32" spans="1:29" ht="15" customHeight="1" x14ac:dyDescent="0.25">
      <c r="A32" s="23">
        <v>2.9</v>
      </c>
      <c r="B32" s="24" t="s">
        <v>24</v>
      </c>
      <c r="C32" s="25">
        <f>SUM(D32:L32)</f>
        <v>0</v>
      </c>
      <c r="D32" s="25">
        <f>'Member 1'!G78</f>
        <v>0</v>
      </c>
      <c r="E32" s="25">
        <f>'Member 2'!G78</f>
        <v>0</v>
      </c>
      <c r="F32" s="25">
        <f>'Member 3'!G78</f>
        <v>0</v>
      </c>
      <c r="G32" s="25">
        <f>'Member 4'!G78</f>
        <v>0</v>
      </c>
      <c r="H32" s="25">
        <f>'Member 5'!G78</f>
        <v>0</v>
      </c>
      <c r="I32" s="25">
        <f>'Member 6'!$G$78</f>
        <v>0</v>
      </c>
      <c r="J32" s="25">
        <f>'Member 7 '!G78</f>
        <v>0</v>
      </c>
      <c r="K32" s="25">
        <f>'Member 8 '!G78</f>
        <v>0</v>
      </c>
      <c r="L32" s="25">
        <f>'Member 9'!$G$78</f>
        <v>0</v>
      </c>
    </row>
    <row r="33" spans="1:29" ht="15" customHeight="1" x14ac:dyDescent="0.25">
      <c r="A33" s="26">
        <v>2.1</v>
      </c>
      <c r="B33" s="24" t="s">
        <v>25</v>
      </c>
      <c r="C33" s="25">
        <f>SUM(D33:L33)</f>
        <v>0</v>
      </c>
      <c r="D33" s="25">
        <f>'Member 1'!G84</f>
        <v>0</v>
      </c>
      <c r="E33" s="25">
        <f>'Member 2'!G84</f>
        <v>0</v>
      </c>
      <c r="F33" s="25">
        <f>'Member 3'!G84</f>
        <v>0</v>
      </c>
      <c r="G33" s="25">
        <f>'Member 4'!G84</f>
        <v>0</v>
      </c>
      <c r="H33" s="25">
        <f>'Member 5'!$G$84</f>
        <v>0</v>
      </c>
      <c r="I33" s="25">
        <f>'Member 6'!G84</f>
        <v>0</v>
      </c>
      <c r="J33" s="25">
        <f>'Member 7 '!G84</f>
        <v>0</v>
      </c>
      <c r="K33" s="25">
        <f>'Member 8 '!G84</f>
        <v>0</v>
      </c>
      <c r="L33" s="25">
        <f>'Member 9'!G84</f>
        <v>0</v>
      </c>
    </row>
    <row r="34" spans="1:29" ht="15" customHeight="1" x14ac:dyDescent="0.25">
      <c r="A34" s="23">
        <v>2.11</v>
      </c>
      <c r="B34" s="24" t="s">
        <v>26</v>
      </c>
      <c r="C34" s="25">
        <f>SUM(D34:L34)</f>
        <v>0</v>
      </c>
      <c r="D34" s="25">
        <f>'Member 1'!G90</f>
        <v>0</v>
      </c>
      <c r="E34" s="25">
        <f>'Member 2'!G90</f>
        <v>0</v>
      </c>
      <c r="F34" s="25">
        <f>'Member 3'!G90</f>
        <v>0</v>
      </c>
      <c r="G34" s="25">
        <f>'Member 4'!G90</f>
        <v>0</v>
      </c>
      <c r="H34" s="25">
        <f>'Member 5'!$G$90</f>
        <v>0</v>
      </c>
      <c r="I34" s="25">
        <f>'Member 6'!G90</f>
        <v>0</v>
      </c>
      <c r="J34" s="25">
        <f>'Member 7 '!G90</f>
        <v>0</v>
      </c>
      <c r="K34" s="25">
        <f>'Member 8 '!G90</f>
        <v>0</v>
      </c>
      <c r="L34" s="25">
        <f>'Member 9'!G90</f>
        <v>0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" customHeight="1" x14ac:dyDescent="0.25">
      <c r="A35" s="23">
        <v>2.12</v>
      </c>
      <c r="B35" s="24" t="s">
        <v>27</v>
      </c>
      <c r="C35" s="25">
        <f>SUM(D35:L35)</f>
        <v>0</v>
      </c>
      <c r="D35" s="25">
        <f>'Member 1'!G96</f>
        <v>0</v>
      </c>
      <c r="E35" s="25">
        <f>'Member 2'!G96</f>
        <v>0</v>
      </c>
      <c r="F35" s="25">
        <f>'Member 3'!G96</f>
        <v>0</v>
      </c>
      <c r="G35" s="25">
        <f>'Member 4'!G96</f>
        <v>0</v>
      </c>
      <c r="H35" s="25">
        <f>'Member 5'!G96</f>
        <v>0</v>
      </c>
      <c r="I35" s="25">
        <f>'Member 6'!G96</f>
        <v>0</v>
      </c>
      <c r="J35" s="25">
        <f>'Member 7 '!G96</f>
        <v>0</v>
      </c>
      <c r="K35" s="25">
        <f>'Member 8 '!G96</f>
        <v>0</v>
      </c>
      <c r="L35" s="25">
        <f>'Member 9'!G96</f>
        <v>0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" customHeight="1" x14ac:dyDescent="0.3">
      <c r="A36" s="20">
        <v>3</v>
      </c>
      <c r="B36" s="21" t="s">
        <v>28</v>
      </c>
      <c r="C36" s="22">
        <f>SUM(C37:C38)</f>
        <v>0</v>
      </c>
      <c r="D36" s="22">
        <f t="shared" ref="D36:L36" si="3">SUM(D37:D38)</f>
        <v>0</v>
      </c>
      <c r="E36" s="22">
        <f t="shared" si="3"/>
        <v>0</v>
      </c>
      <c r="F36" s="22">
        <f t="shared" si="3"/>
        <v>0</v>
      </c>
      <c r="G36" s="22">
        <f t="shared" si="3"/>
        <v>0</v>
      </c>
      <c r="H36" s="22">
        <f t="shared" si="3"/>
        <v>0</v>
      </c>
      <c r="I36" s="22">
        <f t="shared" si="3"/>
        <v>0</v>
      </c>
      <c r="J36" s="22">
        <f t="shared" si="3"/>
        <v>0</v>
      </c>
      <c r="K36" s="22">
        <f t="shared" si="3"/>
        <v>0</v>
      </c>
      <c r="L36" s="22">
        <f t="shared" si="3"/>
        <v>0</v>
      </c>
    </row>
    <row r="37" spans="1:29" ht="15" customHeight="1" x14ac:dyDescent="0.25">
      <c r="A37" s="24" t="s">
        <v>29</v>
      </c>
      <c r="B37" s="24" t="s">
        <v>30</v>
      </c>
      <c r="C37" s="25">
        <f>SUM(D37:L37)</f>
        <v>0</v>
      </c>
      <c r="D37" s="25">
        <f>'Member 1'!G105</f>
        <v>0</v>
      </c>
      <c r="E37" s="25">
        <f>'Member 2'!G105</f>
        <v>0</v>
      </c>
      <c r="F37" s="25">
        <f>'Member 3'!G105</f>
        <v>0</v>
      </c>
      <c r="G37" s="25">
        <f>'Member 4'!G105</f>
        <v>0</v>
      </c>
      <c r="H37" s="25">
        <f>'Member 5'!G105</f>
        <v>0</v>
      </c>
      <c r="I37" s="25">
        <f>'Member 6'!G105</f>
        <v>0</v>
      </c>
      <c r="J37" s="25">
        <f>'Member 7 '!G105</f>
        <v>0</v>
      </c>
      <c r="K37" s="25">
        <f>'Member 8 '!G105</f>
        <v>0</v>
      </c>
      <c r="L37" s="25">
        <f>'Member 9'!G105</f>
        <v>0</v>
      </c>
    </row>
    <row r="38" spans="1:29" ht="15" customHeight="1" x14ac:dyDescent="0.25">
      <c r="A38" s="24" t="s">
        <v>31</v>
      </c>
      <c r="B38" s="24" t="s">
        <v>32</v>
      </c>
      <c r="C38" s="25">
        <f>SUM(D38:L38)</f>
        <v>0</v>
      </c>
      <c r="D38" s="25">
        <f>'Member 1'!G109</f>
        <v>0</v>
      </c>
      <c r="E38" s="25">
        <f>'Member 2'!G109</f>
        <v>0</v>
      </c>
      <c r="F38" s="25">
        <f>'Member 3'!G109</f>
        <v>0</v>
      </c>
      <c r="G38" s="25">
        <f>'Member 4'!G109</f>
        <v>0</v>
      </c>
      <c r="H38" s="25">
        <f>'Member 5'!G109</f>
        <v>0</v>
      </c>
      <c r="I38" s="25">
        <f>'Member 6'!G109</f>
        <v>0</v>
      </c>
      <c r="J38" s="25">
        <f>'Member 7 '!G109</f>
        <v>0</v>
      </c>
      <c r="K38" s="25">
        <f>'Member 8 '!G109</f>
        <v>0</v>
      </c>
      <c r="L38" s="25">
        <f>'Member 9'!G109</f>
        <v>0</v>
      </c>
    </row>
    <row r="39" spans="1:29" ht="15" customHeight="1" x14ac:dyDescent="0.3">
      <c r="A39" s="20">
        <v>4</v>
      </c>
      <c r="B39" s="21" t="s">
        <v>33</v>
      </c>
      <c r="C39" s="22">
        <f>SUM(D39:L39)</f>
        <v>0</v>
      </c>
      <c r="D39" s="22">
        <f>'Member 1'!G123</f>
        <v>0</v>
      </c>
      <c r="E39" s="22">
        <f>'Member 2'!G123</f>
        <v>0</v>
      </c>
      <c r="F39" s="22">
        <f>'Member 3'!G123</f>
        <v>0</v>
      </c>
      <c r="G39" s="22">
        <f>'Member 4'!G123</f>
        <v>0</v>
      </c>
      <c r="H39" s="22">
        <f>'Member 5'!G123</f>
        <v>0</v>
      </c>
      <c r="I39" s="22">
        <f>'Member 6'!G123</f>
        <v>0</v>
      </c>
      <c r="J39" s="22">
        <f>'Member 7 '!G123</f>
        <v>0</v>
      </c>
      <c r="K39" s="22">
        <f>'Member 8 '!G123</f>
        <v>0</v>
      </c>
      <c r="L39" s="22">
        <f>'Member 6'!G123</f>
        <v>0</v>
      </c>
    </row>
    <row r="40" spans="1:29" ht="15" customHeight="1" x14ac:dyDescent="0.3">
      <c r="A40" s="20">
        <v>5</v>
      </c>
      <c r="B40" s="21" t="s">
        <v>34</v>
      </c>
      <c r="C40" s="22">
        <f>SUM(D40:L40)</f>
        <v>0</v>
      </c>
      <c r="D40" s="22">
        <f>'Member 1'!G136</f>
        <v>0</v>
      </c>
      <c r="E40" s="22">
        <f>'Member 2'!G136</f>
        <v>0</v>
      </c>
      <c r="F40" s="22">
        <f>'Member 3'!G136</f>
        <v>0</v>
      </c>
      <c r="G40" s="22">
        <f>'Member 4'!G136</f>
        <v>0</v>
      </c>
      <c r="H40" s="22">
        <f>'Member 5'!G136</f>
        <v>0</v>
      </c>
      <c r="I40" s="22">
        <f>'Member 6'!G136</f>
        <v>0</v>
      </c>
      <c r="J40" s="22">
        <f>'Member 7 '!G136</f>
        <v>0</v>
      </c>
      <c r="K40" s="22">
        <f>'Member 8 '!G136</f>
        <v>0</v>
      </c>
      <c r="L40" s="22">
        <f>'Member 6'!J136</f>
        <v>0</v>
      </c>
    </row>
    <row r="41" spans="1:29" ht="15" customHeight="1" x14ac:dyDescent="0.3">
      <c r="A41" s="20">
        <v>6</v>
      </c>
      <c r="B41" s="21" t="s">
        <v>35</v>
      </c>
      <c r="C41" s="22">
        <f>SUM(D41:L41)</f>
        <v>0</v>
      </c>
      <c r="D41" s="22">
        <f>'Member 1'!G143</f>
        <v>0</v>
      </c>
      <c r="E41" s="22">
        <f>'Member 2'!G143</f>
        <v>0</v>
      </c>
      <c r="F41" s="22">
        <f>'Member 3'!G143</f>
        <v>0</v>
      </c>
      <c r="G41" s="22">
        <f>'Member 4'!G143</f>
        <v>0</v>
      </c>
      <c r="H41" s="22">
        <f>'Member 5'!G143</f>
        <v>0</v>
      </c>
      <c r="I41" s="22">
        <f>'Member 6'!G143</f>
        <v>0</v>
      </c>
      <c r="J41" s="22">
        <f>'Member 7 '!G143</f>
        <v>0</v>
      </c>
      <c r="K41" s="22">
        <f>'Member 8 '!G143</f>
        <v>0</v>
      </c>
      <c r="L41" s="22">
        <f>'Member 6'!G143</f>
        <v>0</v>
      </c>
    </row>
    <row r="42" spans="1:29" ht="20.149999999999999" customHeight="1" x14ac:dyDescent="0.4">
      <c r="A42" s="17" t="s">
        <v>36</v>
      </c>
      <c r="B42" s="17"/>
      <c r="C42" s="18">
        <f t="shared" ref="C42:H42" si="4">SUM(C43:C44)</f>
        <v>0</v>
      </c>
      <c r="D42" s="18">
        <f t="shared" si="4"/>
        <v>0</v>
      </c>
      <c r="E42" s="18">
        <f t="shared" si="4"/>
        <v>0</v>
      </c>
      <c r="F42" s="18">
        <f t="shared" si="4"/>
        <v>0</v>
      </c>
      <c r="G42" s="18">
        <f t="shared" si="4"/>
        <v>0</v>
      </c>
      <c r="H42" s="18">
        <f t="shared" si="4"/>
        <v>0</v>
      </c>
      <c r="I42" s="18">
        <f t="shared" ref="I42:L42" si="5">SUM(I43:I44)</f>
        <v>0</v>
      </c>
      <c r="J42" s="18">
        <f t="shared" si="5"/>
        <v>0</v>
      </c>
      <c r="K42" s="18">
        <f t="shared" si="5"/>
        <v>0</v>
      </c>
      <c r="L42" s="18">
        <f t="shared" si="5"/>
        <v>0</v>
      </c>
    </row>
    <row r="43" spans="1:29" ht="15" customHeight="1" x14ac:dyDescent="0.25">
      <c r="A43" s="27" t="s">
        <v>37</v>
      </c>
      <c r="B43" s="24"/>
      <c r="C43" s="25">
        <f>SUM(D43:L43)</f>
        <v>0</v>
      </c>
      <c r="D43" s="114">
        <f>'Member 1'!G148</f>
        <v>0</v>
      </c>
      <c r="E43" s="114">
        <f>'Member 2'!G148</f>
        <v>0</v>
      </c>
      <c r="F43" s="114">
        <f>'Member 3'!G148</f>
        <v>0</v>
      </c>
      <c r="G43" s="114">
        <f>'Member 4'!G148</f>
        <v>0</v>
      </c>
      <c r="H43" s="114">
        <f>'Member 5'!G148</f>
        <v>0</v>
      </c>
      <c r="I43" s="114">
        <f>'Member 6'!G148</f>
        <v>0</v>
      </c>
      <c r="J43" s="114">
        <f>'Member 7 '!G148</f>
        <v>0</v>
      </c>
      <c r="K43" s="114">
        <f>'Member 8 '!G148</f>
        <v>0</v>
      </c>
      <c r="L43" s="114">
        <f>'Member 9'!G148</f>
        <v>0</v>
      </c>
    </row>
    <row r="44" spans="1:29" ht="15" customHeight="1" x14ac:dyDescent="0.25">
      <c r="A44" s="27" t="s">
        <v>38</v>
      </c>
      <c r="B44" s="24"/>
      <c r="C44" s="25">
        <f>SUM(D44:L44)</f>
        <v>0</v>
      </c>
      <c r="D44" s="114">
        <f>'Member 1'!G153</f>
        <v>0</v>
      </c>
      <c r="E44" s="114">
        <f>'Member 2'!G153</f>
        <v>0</v>
      </c>
      <c r="F44" s="114">
        <f>'Member 3'!G153</f>
        <v>0</v>
      </c>
      <c r="G44" s="114">
        <f>'Member 4'!G153</f>
        <v>0</v>
      </c>
      <c r="H44" s="114">
        <f>'Member 5'!G153</f>
        <v>0</v>
      </c>
      <c r="I44" s="114">
        <f>'Member 6'!G153</f>
        <v>0</v>
      </c>
      <c r="J44" s="114">
        <f>'Member 7 '!G153</f>
        <v>0</v>
      </c>
      <c r="K44" s="114">
        <f>'Member 8 '!G153</f>
        <v>0</v>
      </c>
      <c r="L44" s="114">
        <f>'Member 9'!G153</f>
        <v>0</v>
      </c>
    </row>
    <row r="45" spans="1:29" ht="19.5" customHeight="1" x14ac:dyDescent="0.35">
      <c r="A45" s="28" t="s">
        <v>39</v>
      </c>
      <c r="B45" s="29"/>
      <c r="C45" s="30">
        <f>C18+C42</f>
        <v>0</v>
      </c>
      <c r="D45" s="30">
        <f>D18+D42</f>
        <v>0</v>
      </c>
      <c r="E45" s="30">
        <f>E18+E42</f>
        <v>0</v>
      </c>
      <c r="F45" s="30">
        <f>F18+F42</f>
        <v>0</v>
      </c>
      <c r="G45" s="30">
        <f>G18+G42</f>
        <v>0</v>
      </c>
      <c r="H45" s="30">
        <f>H18+H42</f>
        <v>0</v>
      </c>
      <c r="I45" s="30">
        <f>I18+I42</f>
        <v>0</v>
      </c>
      <c r="J45" s="30">
        <f>J18+J42</f>
        <v>0</v>
      </c>
      <c r="K45" s="30">
        <f>K18+K42</f>
        <v>0</v>
      </c>
      <c r="L45" s="30">
        <f>L18+L42</f>
        <v>0</v>
      </c>
    </row>
    <row r="46" spans="1:29" ht="27" customHeight="1" x14ac:dyDescent="0.25">
      <c r="A46" s="601" t="s">
        <v>320</v>
      </c>
      <c r="B46" s="602"/>
      <c r="C46" s="25">
        <f>C45*1%</f>
        <v>0</v>
      </c>
      <c r="D46" s="31">
        <f>D45*0.02</f>
        <v>0</v>
      </c>
      <c r="E46" s="31">
        <f t="shared" ref="E46:L46" si="6">E45*0.02</f>
        <v>0</v>
      </c>
      <c r="F46" s="31">
        <f t="shared" si="6"/>
        <v>0</v>
      </c>
      <c r="G46" s="31">
        <f t="shared" si="6"/>
        <v>0</v>
      </c>
      <c r="H46" s="31">
        <f t="shared" si="6"/>
        <v>0</v>
      </c>
      <c r="I46" s="31">
        <f t="shared" si="6"/>
        <v>0</v>
      </c>
      <c r="J46" s="31">
        <f t="shared" si="6"/>
        <v>0</v>
      </c>
      <c r="K46" s="31">
        <f t="shared" si="6"/>
        <v>0</v>
      </c>
      <c r="L46" s="31">
        <f t="shared" si="6"/>
        <v>0</v>
      </c>
    </row>
    <row r="47" spans="1:29" ht="27" customHeight="1" x14ac:dyDescent="0.35">
      <c r="A47" s="546" t="s">
        <v>40</v>
      </c>
      <c r="B47" s="32"/>
      <c r="C47" s="33">
        <f>C45+C46</f>
        <v>0</v>
      </c>
      <c r="D47" s="33">
        <f>D45+D46</f>
        <v>0</v>
      </c>
      <c r="E47" s="33">
        <f t="shared" ref="E47:L47" si="7">E45+E46</f>
        <v>0</v>
      </c>
      <c r="F47" s="33">
        <f t="shared" si="7"/>
        <v>0</v>
      </c>
      <c r="G47" s="33">
        <f t="shared" si="7"/>
        <v>0</v>
      </c>
      <c r="H47" s="33">
        <f t="shared" si="7"/>
        <v>0</v>
      </c>
      <c r="I47" s="33">
        <f t="shared" si="7"/>
        <v>0</v>
      </c>
      <c r="J47" s="33">
        <f t="shared" si="7"/>
        <v>0</v>
      </c>
      <c r="K47" s="33">
        <f t="shared" si="7"/>
        <v>0</v>
      </c>
      <c r="L47" s="33">
        <f t="shared" si="7"/>
        <v>0</v>
      </c>
    </row>
    <row r="48" spans="1:29" ht="12" customHeight="1" x14ac:dyDescent="0.25"/>
    <row r="49" spans="2:12" ht="12" customHeight="1" x14ac:dyDescent="0.25">
      <c r="D49" s="34"/>
      <c r="E49" s="34"/>
      <c r="F49" s="34"/>
      <c r="G49" s="34"/>
      <c r="H49" s="34"/>
      <c r="I49" s="34"/>
      <c r="J49" s="34"/>
      <c r="K49" s="34"/>
      <c r="L49" s="34"/>
    </row>
    <row r="50" spans="2:12" ht="12" customHeight="1" x14ac:dyDescent="0.25"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2:12" ht="12" customHeight="1" x14ac:dyDescent="0.25"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2:12" ht="12" customHeight="1" x14ac:dyDescent="0.3">
      <c r="D52" s="14"/>
      <c r="E52" s="14"/>
      <c r="F52" s="14"/>
      <c r="G52" s="14"/>
      <c r="H52" s="14"/>
      <c r="I52" s="14"/>
      <c r="J52" s="14"/>
      <c r="K52" s="14"/>
      <c r="L52" s="14"/>
    </row>
    <row r="53" spans="2:12" ht="12" customHeight="1" x14ac:dyDescent="0.25">
      <c r="B53" s="2"/>
      <c r="D53" s="5"/>
      <c r="E53" s="5"/>
      <c r="F53" s="5"/>
      <c r="G53" s="5"/>
      <c r="H53" s="5"/>
      <c r="I53" s="5"/>
      <c r="J53" s="5"/>
      <c r="K53" s="5"/>
      <c r="L53" s="5"/>
    </row>
    <row r="54" spans="2:12" ht="12" customHeight="1" x14ac:dyDescent="0.25">
      <c r="D54" s="4"/>
      <c r="E54" s="4"/>
      <c r="F54" s="4"/>
      <c r="G54" s="4"/>
      <c r="H54" s="4"/>
      <c r="I54" s="4"/>
      <c r="J54" s="4"/>
      <c r="K54" s="4"/>
      <c r="L54" s="4"/>
    </row>
    <row r="55" spans="2:12" ht="12" customHeight="1" x14ac:dyDescent="0.25">
      <c r="D55" s="4"/>
      <c r="E55" s="4"/>
      <c r="F55" s="4"/>
      <c r="G55" s="4"/>
      <c r="H55" s="4"/>
      <c r="I55" s="4"/>
      <c r="J55" s="4"/>
      <c r="K55" s="4"/>
      <c r="L55" s="4"/>
    </row>
    <row r="56" spans="2:12" ht="12" customHeight="1" x14ac:dyDescent="0.25">
      <c r="D56" s="4"/>
      <c r="E56" s="4"/>
      <c r="F56" s="4"/>
      <c r="G56" s="4"/>
      <c r="H56" s="4"/>
      <c r="I56" s="4"/>
      <c r="J56" s="4"/>
      <c r="K56" s="4"/>
      <c r="L56" s="4"/>
    </row>
    <row r="57" spans="2:12" ht="12" customHeight="1" x14ac:dyDescent="0.25">
      <c r="D57" s="4"/>
      <c r="E57" s="4"/>
      <c r="F57" s="4"/>
      <c r="G57" s="4"/>
      <c r="H57" s="4"/>
      <c r="I57" s="4"/>
      <c r="J57" s="4"/>
      <c r="K57" s="4"/>
      <c r="L57" s="4"/>
    </row>
    <row r="58" spans="2:12" ht="12" customHeight="1" x14ac:dyDescent="0.25"/>
    <row r="59" spans="2:12" ht="12" customHeight="1" x14ac:dyDescent="0.25"/>
    <row r="60" spans="2:12" ht="12" customHeight="1" x14ac:dyDescent="0.25"/>
    <row r="61" spans="2:12" ht="12" customHeight="1" x14ac:dyDescent="0.25"/>
    <row r="62" spans="2:12" ht="12" customHeight="1" x14ac:dyDescent="0.25"/>
    <row r="63" spans="2:12" ht="12" customHeight="1" x14ac:dyDescent="0.25"/>
    <row r="64" spans="2:12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  <row r="619" ht="12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</sheetData>
  <sheetProtection algorithmName="SHA-512" hashValue="1Qz/IlcJXYUl54+J7FhSl0VQVz0ZsC67e/grYDtgmBCzk5C7FGo3XCD+sfmt789TDPmptsodL+z3uhJnVvlSJQ==" saltValue="Cp/e3CTa87mtp9m+0AkPZg==" spinCount="100000" sheet="1" objects="1" scenarios="1"/>
  <mergeCells count="12">
    <mergeCell ref="A46:B46"/>
    <mergeCell ref="I16:I17"/>
    <mergeCell ref="L16:L17"/>
    <mergeCell ref="G16:G17"/>
    <mergeCell ref="H16:H17"/>
    <mergeCell ref="A16:B17"/>
    <mergeCell ref="C16:C17"/>
    <mergeCell ref="D16:D17"/>
    <mergeCell ref="E16:E17"/>
    <mergeCell ref="F16:F17"/>
    <mergeCell ref="J16:J17"/>
    <mergeCell ref="K16:K17"/>
  </mergeCells>
  <hyperlinks>
    <hyperlink ref="C10" r:id="rId1" xr:uid="{A0CCF4E6-10DF-4045-8FE5-D76151D01602}"/>
  </hyperlinks>
  <printOptions horizontalCentered="1" verticalCentered="1"/>
  <pageMargins left="0.51181102362204722" right="0.51181102362204722" top="0.74803149606299213" bottom="0.55118110236220474" header="0" footer="0"/>
  <pageSetup paperSize="9" orientation="landscape" r:id="rId2"/>
  <ignoredErrors>
    <ignoredError sqref="A23" numberStoredAsText="1"/>
    <ignoredError sqref="C23 C36 J20" formula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AFA83-A8B0-4C50-9CA4-0A0C4E63CA1A}">
  <dimension ref="A1:AN1002"/>
  <sheetViews>
    <sheetView showZeros="0" topLeftCell="A72" workbookViewId="0">
      <selection activeCell="I164" sqref="I164"/>
    </sheetView>
  </sheetViews>
  <sheetFormatPr defaultColWidth="14.453125" defaultRowHeight="15" customHeight="1" x14ac:dyDescent="0.25"/>
  <cols>
    <col min="1" max="1" width="6.26953125" customWidth="1"/>
    <col min="2" max="2" width="37.453125" customWidth="1"/>
    <col min="3" max="3" width="11.26953125" customWidth="1"/>
    <col min="4" max="4" width="10.26953125" customWidth="1"/>
    <col min="5" max="5" width="12.1796875" customWidth="1"/>
    <col min="6" max="6" width="16.26953125" bestFit="1" customWidth="1"/>
    <col min="7" max="7" width="14.453125" bestFit="1" customWidth="1"/>
    <col min="8" max="8" width="15.54296875" bestFit="1" customWidth="1"/>
    <col min="9" max="9" width="13.54296875" customWidth="1"/>
    <col min="10" max="10" width="8.54296875" customWidth="1"/>
    <col min="11" max="14" width="15.54296875" customWidth="1"/>
    <col min="15" max="15" width="10.54296875" customWidth="1"/>
    <col min="16" max="16" width="15.54296875" customWidth="1"/>
    <col min="17" max="17" width="18.453125" customWidth="1"/>
    <col min="18" max="19" width="15.54296875" customWidth="1"/>
    <col min="20" max="20" width="10.54296875" customWidth="1"/>
    <col min="21" max="40" width="9.1796875" customWidth="1"/>
  </cols>
  <sheetData>
    <row r="1" spans="1:40" ht="20.149999999999999" customHeight="1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9" customHeight="1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20.149999999999999" customHeight="1" x14ac:dyDescent="0.5">
      <c r="A3" s="3" t="s">
        <v>252</v>
      </c>
      <c r="B3" s="3"/>
      <c r="C3" s="115" t="s">
        <v>293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2.75" customHeight="1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5" customHeight="1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" customHeight="1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" customHeight="1" thickBot="1" x14ac:dyDescent="0.35">
      <c r="A7" s="654"/>
      <c r="B7" s="655"/>
      <c r="C7" s="658"/>
      <c r="D7" s="658"/>
      <c r="E7" s="36" t="s">
        <v>71</v>
      </c>
      <c r="F7" s="36" t="s">
        <v>71</v>
      </c>
      <c r="G7" s="37" t="s">
        <v>54</v>
      </c>
      <c r="H7" s="38" t="s">
        <v>71</v>
      </c>
      <c r="I7" s="39" t="s">
        <v>54</v>
      </c>
      <c r="J7" s="647"/>
      <c r="K7" s="40" t="s">
        <v>71</v>
      </c>
      <c r="L7" s="41" t="s">
        <v>54</v>
      </c>
      <c r="M7" s="42" t="s">
        <v>71</v>
      </c>
      <c r="N7" s="43" t="s">
        <v>54</v>
      </c>
      <c r="O7" s="44" t="s">
        <v>72</v>
      </c>
      <c r="P7" s="45" t="s">
        <v>71</v>
      </c>
      <c r="Q7" s="46" t="s">
        <v>54</v>
      </c>
      <c r="R7" s="47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20.149999999999999" customHeight="1" thickBot="1" x14ac:dyDescent="0.4">
      <c r="A8" s="351" t="s">
        <v>73</v>
      </c>
      <c r="B8" s="352"/>
      <c r="C8" s="353"/>
      <c r="D8" s="354"/>
      <c r="E8" s="355"/>
      <c r="F8" s="355"/>
      <c r="G8" s="352"/>
      <c r="H8" s="356">
        <f>'Appeal Income'!I31</f>
        <v>0</v>
      </c>
      <c r="I8" s="357">
        <f>'Appeal Income'!H31</f>
        <v>0</v>
      </c>
      <c r="J8" s="444">
        <f>IFERROR(I8/G164,0)</f>
        <v>0</v>
      </c>
      <c r="K8" s="358"/>
      <c r="L8" s="359"/>
      <c r="M8" s="360"/>
      <c r="N8" s="359"/>
      <c r="O8" s="361"/>
      <c r="P8" s="377"/>
      <c r="Q8" s="479"/>
      <c r="R8" s="360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20.149999999999999" customHeight="1" thickBot="1" x14ac:dyDescent="0.4">
      <c r="A9" s="488" t="s">
        <v>74</v>
      </c>
      <c r="B9" s="488"/>
      <c r="C9" s="489"/>
      <c r="D9" s="490"/>
      <c r="E9" s="363"/>
      <c r="F9" s="363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5" customHeight="1" thickBot="1" x14ac:dyDescent="0.35">
      <c r="A10" s="49">
        <v>1</v>
      </c>
      <c r="B10" s="50" t="s">
        <v>75</v>
      </c>
      <c r="C10" s="51"/>
      <c r="D10" s="52"/>
      <c r="E10" s="53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" customHeight="1" x14ac:dyDescent="0.25">
      <c r="A11" s="58">
        <v>1.1000000000000001</v>
      </c>
      <c r="B11" s="59" t="s">
        <v>11</v>
      </c>
      <c r="C11" s="151"/>
      <c r="D11" s="151"/>
      <c r="E11" s="152"/>
      <c r="F11" s="476">
        <f>D11*E11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" customHeight="1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" customHeight="1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I18" si="6">F13*$J$8</f>
        <v>0</v>
      </c>
      <c r="I13" s="195">
        <f t="shared" si="6"/>
        <v>0</v>
      </c>
      <c r="J13" s="196"/>
      <c r="K13" s="216"/>
      <c r="L13" s="217"/>
      <c r="M13" s="222">
        <f t="shared" ref="M13:N18" si="7">H13-K13</f>
        <v>0</v>
      </c>
      <c r="N13" s="222">
        <f t="shared" si="7"/>
        <v>0</v>
      </c>
      <c r="O13" s="231">
        <f t="shared" si="3"/>
        <v>0</v>
      </c>
      <c r="P13" s="495"/>
      <c r="Q13" s="384"/>
      <c r="R13" s="385">
        <f t="shared" ref="R13:S18" si="8">H13-P13</f>
        <v>0</v>
      </c>
      <c r="S13" s="385">
        <f t="shared" si="8"/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" customHeight="1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6"/>
        <v>0</v>
      </c>
      <c r="J14" s="198"/>
      <c r="K14" s="216"/>
      <c r="L14" s="217"/>
      <c r="M14" s="224">
        <f t="shared" si="7"/>
        <v>0</v>
      </c>
      <c r="N14" s="224">
        <f t="shared" si="7"/>
        <v>0</v>
      </c>
      <c r="O14" s="231">
        <f t="shared" si="3"/>
        <v>0</v>
      </c>
      <c r="P14" s="386"/>
      <c r="Q14" s="387"/>
      <c r="R14" s="388">
        <f t="shared" si="8"/>
        <v>0</v>
      </c>
      <c r="S14" s="388">
        <f t="shared" si="8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" customHeight="1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6"/>
        <v>0</v>
      </c>
      <c r="J15" s="198"/>
      <c r="K15" s="216"/>
      <c r="L15" s="217"/>
      <c r="M15" s="224">
        <f t="shared" si="7"/>
        <v>0</v>
      </c>
      <c r="N15" s="224">
        <f t="shared" si="7"/>
        <v>0</v>
      </c>
      <c r="O15" s="231">
        <f t="shared" si="3"/>
        <v>0</v>
      </c>
      <c r="P15" s="386"/>
      <c r="Q15" s="387"/>
      <c r="R15" s="388">
        <f t="shared" si="8"/>
        <v>0</v>
      </c>
      <c r="S15" s="388">
        <f t="shared" si="8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" customHeight="1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6"/>
        <v>0</v>
      </c>
      <c r="J16" s="198"/>
      <c r="K16" s="216"/>
      <c r="L16" s="217"/>
      <c r="M16" s="224">
        <f t="shared" si="7"/>
        <v>0</v>
      </c>
      <c r="N16" s="224">
        <f t="shared" si="7"/>
        <v>0</v>
      </c>
      <c r="O16" s="231">
        <f t="shared" si="3"/>
        <v>0</v>
      </c>
      <c r="P16" s="386"/>
      <c r="Q16" s="387"/>
      <c r="R16" s="388">
        <f t="shared" si="8"/>
        <v>0</v>
      </c>
      <c r="S16" s="388">
        <f t="shared" si="8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" customHeight="1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6"/>
        <v>0</v>
      </c>
      <c r="J17" s="198"/>
      <c r="K17" s="216"/>
      <c r="L17" s="217"/>
      <c r="M17" s="224">
        <f t="shared" si="7"/>
        <v>0</v>
      </c>
      <c r="N17" s="224">
        <f t="shared" si="7"/>
        <v>0</v>
      </c>
      <c r="O17" s="231">
        <f t="shared" si="3"/>
        <v>0</v>
      </c>
      <c r="P17" s="386"/>
      <c r="Q17" s="387"/>
      <c r="R17" s="388">
        <f t="shared" si="8"/>
        <v>0</v>
      </c>
      <c r="S17" s="388">
        <f t="shared" si="8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" customHeight="1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6"/>
        <v>0</v>
      </c>
      <c r="J18" s="201"/>
      <c r="K18" s="218"/>
      <c r="L18" s="219"/>
      <c r="M18" s="226">
        <f t="shared" si="7"/>
        <v>0</v>
      </c>
      <c r="N18" s="226">
        <f t="shared" si="7"/>
        <v>0</v>
      </c>
      <c r="O18" s="232">
        <f t="shared" si="3"/>
        <v>0</v>
      </c>
      <c r="P18" s="389"/>
      <c r="Q18" s="390"/>
      <c r="R18" s="391">
        <f t="shared" si="8"/>
        <v>0</v>
      </c>
      <c r="S18" s="391">
        <f t="shared" si="8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" customHeight="1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9">SUM(F20:F26)</f>
        <v>0</v>
      </c>
      <c r="G19" s="67">
        <f t="shared" si="9"/>
        <v>0</v>
      </c>
      <c r="H19" s="236">
        <f t="shared" si="9"/>
        <v>0</v>
      </c>
      <c r="I19" s="66">
        <f t="shared" si="9"/>
        <v>0</v>
      </c>
      <c r="J19" s="142"/>
      <c r="K19" s="214">
        <f t="shared" ref="K19:S19" si="10">SUM(K20:K26)</f>
        <v>0</v>
      </c>
      <c r="L19" s="215">
        <f t="shared" si="10"/>
        <v>0</v>
      </c>
      <c r="M19" s="215">
        <f t="shared" si="10"/>
        <v>0</v>
      </c>
      <c r="N19" s="214">
        <f t="shared" si="10"/>
        <v>0</v>
      </c>
      <c r="O19" s="233">
        <f t="shared" si="3"/>
        <v>0</v>
      </c>
      <c r="P19" s="382">
        <f t="shared" si="10"/>
        <v>0</v>
      </c>
      <c r="Q19" s="383">
        <f t="shared" si="10"/>
        <v>0</v>
      </c>
      <c r="R19" s="383">
        <f t="shared" si="10"/>
        <v>0</v>
      </c>
      <c r="S19" s="383">
        <f t="shared" si="10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" customHeight="1" x14ac:dyDescent="0.25">
      <c r="A20" s="72" t="s">
        <v>86</v>
      </c>
      <c r="B20" s="72"/>
      <c r="C20" s="60"/>
      <c r="D20" s="60"/>
      <c r="E20" s="59"/>
      <c r="F20" s="25">
        <f t="shared" ref="F20:F26" si="11">D20*E20</f>
        <v>0</v>
      </c>
      <c r="G20" s="74">
        <f>F20*'Consolidated Budget'!$C$9</f>
        <v>0</v>
      </c>
      <c r="H20" s="194">
        <f t="shared" ref="H20:I26" si="12">F20*$J$8</f>
        <v>0</v>
      </c>
      <c r="I20" s="195">
        <f t="shared" si="12"/>
        <v>0</v>
      </c>
      <c r="J20" s="196"/>
      <c r="K20" s="220"/>
      <c r="L20" s="221"/>
      <c r="M20" s="222">
        <f t="shared" ref="M20:N26" si="13">H20-K20</f>
        <v>0</v>
      </c>
      <c r="N20" s="222">
        <f t="shared" si="13"/>
        <v>0</v>
      </c>
      <c r="O20" s="234">
        <f t="shared" si="3"/>
        <v>0</v>
      </c>
      <c r="P20" s="410"/>
      <c r="Q20" s="384"/>
      <c r="R20" s="385">
        <f t="shared" ref="R20:S26" si="14">H20-P20</f>
        <v>0</v>
      </c>
      <c r="S20" s="385">
        <f t="shared" si="14"/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5" customHeight="1" x14ac:dyDescent="0.25">
      <c r="A21" s="72" t="s">
        <v>87</v>
      </c>
      <c r="B21" s="72"/>
      <c r="C21" s="73"/>
      <c r="D21" s="73"/>
      <c r="E21" s="72"/>
      <c r="F21" s="25">
        <f t="shared" si="11"/>
        <v>0</v>
      </c>
      <c r="G21" s="74">
        <f>F21*'Consolidated Budget'!$C$9</f>
        <v>0</v>
      </c>
      <c r="H21" s="197">
        <f t="shared" si="12"/>
        <v>0</v>
      </c>
      <c r="I21" s="25">
        <f t="shared" si="12"/>
        <v>0</v>
      </c>
      <c r="J21" s="198"/>
      <c r="K21" s="223"/>
      <c r="L21" s="217"/>
      <c r="M21" s="224">
        <f t="shared" si="13"/>
        <v>0</v>
      </c>
      <c r="N21" s="224">
        <f t="shared" si="13"/>
        <v>0</v>
      </c>
      <c r="O21" s="231">
        <f t="shared" si="3"/>
        <v>0</v>
      </c>
      <c r="P21" s="392"/>
      <c r="Q21" s="387"/>
      <c r="R21" s="388">
        <f t="shared" si="14"/>
        <v>0</v>
      </c>
      <c r="S21" s="388">
        <f t="shared" si="14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5" customHeight="1" x14ac:dyDescent="0.25">
      <c r="A22" s="72" t="s">
        <v>88</v>
      </c>
      <c r="B22" s="72"/>
      <c r="C22" s="73"/>
      <c r="D22" s="73"/>
      <c r="E22" s="72"/>
      <c r="F22" s="25">
        <f t="shared" si="11"/>
        <v>0</v>
      </c>
      <c r="G22" s="74">
        <f>F22*'Consolidated Budget'!$C$9</f>
        <v>0</v>
      </c>
      <c r="H22" s="197">
        <f t="shared" si="12"/>
        <v>0</v>
      </c>
      <c r="I22" s="25">
        <f t="shared" si="12"/>
        <v>0</v>
      </c>
      <c r="J22" s="198"/>
      <c r="K22" s="223"/>
      <c r="L22" s="217"/>
      <c r="M22" s="224">
        <f t="shared" si="13"/>
        <v>0</v>
      </c>
      <c r="N22" s="224">
        <f t="shared" si="13"/>
        <v>0</v>
      </c>
      <c r="O22" s="231">
        <f t="shared" si="3"/>
        <v>0</v>
      </c>
      <c r="P22" s="392"/>
      <c r="Q22" s="387"/>
      <c r="R22" s="388">
        <f t="shared" si="14"/>
        <v>0</v>
      </c>
      <c r="S22" s="388">
        <f t="shared" si="14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5" customHeight="1" x14ac:dyDescent="0.25">
      <c r="A23" s="72" t="s">
        <v>89</v>
      </c>
      <c r="B23" s="72"/>
      <c r="C23" s="73"/>
      <c r="D23" s="73"/>
      <c r="E23" s="72"/>
      <c r="F23" s="25">
        <f t="shared" si="11"/>
        <v>0</v>
      </c>
      <c r="G23" s="74">
        <f>F23*'Consolidated Budget'!$C$9</f>
        <v>0</v>
      </c>
      <c r="H23" s="197">
        <f t="shared" si="12"/>
        <v>0</v>
      </c>
      <c r="I23" s="25">
        <f t="shared" si="12"/>
        <v>0</v>
      </c>
      <c r="J23" s="198"/>
      <c r="K23" s="223"/>
      <c r="L23" s="217"/>
      <c r="M23" s="224">
        <f t="shared" si="13"/>
        <v>0</v>
      </c>
      <c r="N23" s="224">
        <f t="shared" si="13"/>
        <v>0</v>
      </c>
      <c r="O23" s="231">
        <f t="shared" si="3"/>
        <v>0</v>
      </c>
      <c r="P23" s="392"/>
      <c r="Q23" s="387"/>
      <c r="R23" s="388">
        <f t="shared" si="14"/>
        <v>0</v>
      </c>
      <c r="S23" s="388">
        <f t="shared" si="14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5" customHeight="1" x14ac:dyDescent="0.25">
      <c r="A24" s="72" t="s">
        <v>90</v>
      </c>
      <c r="B24" s="72"/>
      <c r="C24" s="73"/>
      <c r="D24" s="73"/>
      <c r="E24" s="72"/>
      <c r="F24" s="25">
        <f t="shared" si="11"/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si="14"/>
        <v>0</v>
      </c>
      <c r="S24" s="388">
        <f t="shared" si="14"/>
        <v>0</v>
      </c>
      <c r="T24" s="231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5" customHeight="1" x14ac:dyDescent="0.25">
      <c r="A25" s="72" t="s">
        <v>91</v>
      </c>
      <c r="B25" s="72"/>
      <c r="C25" s="73"/>
      <c r="D25" s="73"/>
      <c r="E25" s="72"/>
      <c r="F25" s="25">
        <f t="shared" si="11"/>
        <v>0</v>
      </c>
      <c r="G25" s="74">
        <f>F25*'Consolidated Budget'!$C$9</f>
        <v>0</v>
      </c>
      <c r="H25" s="197">
        <f t="shared" si="12"/>
        <v>0</v>
      </c>
      <c r="I25" s="25">
        <f t="shared" si="12"/>
        <v>0</v>
      </c>
      <c r="J25" s="198"/>
      <c r="K25" s="223"/>
      <c r="L25" s="217"/>
      <c r="M25" s="224">
        <f t="shared" si="13"/>
        <v>0</v>
      </c>
      <c r="N25" s="224">
        <f t="shared" si="13"/>
        <v>0</v>
      </c>
      <c r="O25" s="231">
        <f t="shared" si="3"/>
        <v>0</v>
      </c>
      <c r="P25" s="392"/>
      <c r="Q25" s="387"/>
      <c r="R25" s="388">
        <f t="shared" si="14"/>
        <v>0</v>
      </c>
      <c r="S25" s="388">
        <f t="shared" si="14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5" customHeight="1" thickBot="1" x14ac:dyDescent="0.3">
      <c r="A26" s="78" t="s">
        <v>92</v>
      </c>
      <c r="B26" s="78"/>
      <c r="C26" s="79"/>
      <c r="D26" s="79"/>
      <c r="E26" s="78"/>
      <c r="F26" s="257">
        <f t="shared" si="11"/>
        <v>0</v>
      </c>
      <c r="G26" s="80">
        <f>F26*'Consolidated Budget'!$C$9</f>
        <v>0</v>
      </c>
      <c r="H26" s="202">
        <f t="shared" si="12"/>
        <v>0</v>
      </c>
      <c r="I26" s="203">
        <f t="shared" si="12"/>
        <v>0</v>
      </c>
      <c r="J26" s="204"/>
      <c r="K26" s="225"/>
      <c r="L26" s="217"/>
      <c r="M26" s="226">
        <f t="shared" si="13"/>
        <v>0</v>
      </c>
      <c r="N26" s="226">
        <f t="shared" si="13"/>
        <v>0</v>
      </c>
      <c r="O26" s="232">
        <f t="shared" si="3"/>
        <v>0</v>
      </c>
      <c r="P26" s="393"/>
      <c r="Q26" s="390"/>
      <c r="R26" s="391">
        <f t="shared" si="14"/>
        <v>0</v>
      </c>
      <c r="S26" s="391">
        <f t="shared" si="14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5" customHeight="1" thickBot="1" x14ac:dyDescent="0.35">
      <c r="A27" s="84" t="s">
        <v>93</v>
      </c>
      <c r="B27" s="50"/>
      <c r="C27" s="648"/>
      <c r="D27" s="649"/>
      <c r="E27" s="650"/>
      <c r="F27" s="85">
        <f t="shared" ref="F27:I27" si="15">F11+F12+F19</f>
        <v>0</v>
      </c>
      <c r="G27" s="85">
        <f t="shared" si="15"/>
        <v>0</v>
      </c>
      <c r="H27" s="86">
        <f t="shared" si="15"/>
        <v>0</v>
      </c>
      <c r="I27" s="85">
        <f t="shared" si="15"/>
        <v>0</v>
      </c>
      <c r="J27" s="87"/>
      <c r="K27" s="227">
        <f t="shared" ref="K27:S27" si="16">K11+K12+K19</f>
        <v>0</v>
      </c>
      <c r="L27" s="227">
        <f t="shared" si="16"/>
        <v>0</v>
      </c>
      <c r="M27" s="228">
        <f t="shared" si="16"/>
        <v>0</v>
      </c>
      <c r="N27" s="228">
        <f t="shared" si="16"/>
        <v>0</v>
      </c>
      <c r="O27" s="235">
        <f t="shared" si="3"/>
        <v>0</v>
      </c>
      <c r="P27" s="394">
        <f t="shared" si="16"/>
        <v>0</v>
      </c>
      <c r="Q27" s="228">
        <f t="shared" si="16"/>
        <v>0</v>
      </c>
      <c r="R27" s="228">
        <f t="shared" si="16"/>
        <v>0</v>
      </c>
      <c r="S27" s="228">
        <f t="shared" si="1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5" customHeight="1" thickBot="1" x14ac:dyDescent="0.35">
      <c r="A28" s="10"/>
      <c r="B28" s="7"/>
      <c r="C28" s="10"/>
      <c r="D28" s="8"/>
      <c r="E28" s="9"/>
      <c r="F28" s="9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5" customHeight="1" thickBot="1" x14ac:dyDescent="0.35">
      <c r="A29" s="49">
        <v>2</v>
      </c>
      <c r="B29" s="50" t="s">
        <v>94</v>
      </c>
      <c r="C29" s="154"/>
      <c r="D29" s="155"/>
      <c r="E29" s="156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5" customHeight="1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17">SUM(F31:F35)</f>
        <v>0</v>
      </c>
      <c r="G30" s="67">
        <f t="shared" si="17"/>
        <v>0</v>
      </c>
      <c r="H30" s="243">
        <f t="shared" si="17"/>
        <v>0</v>
      </c>
      <c r="I30" s="244">
        <f t="shared" si="17"/>
        <v>0</v>
      </c>
      <c r="J30" s="245"/>
      <c r="K30" s="498">
        <f t="shared" si="17"/>
        <v>0</v>
      </c>
      <c r="L30" s="499">
        <f t="shared" si="17"/>
        <v>0</v>
      </c>
      <c r="M30" s="500">
        <f t="shared" si="17"/>
        <v>0</v>
      </c>
      <c r="N30" s="500">
        <f t="shared" si="17"/>
        <v>0</v>
      </c>
      <c r="O30" s="343">
        <f t="shared" ref="O30:O93" si="18">IFERROR(L30/I30,0)</f>
        <v>0</v>
      </c>
      <c r="P30" s="400">
        <f t="shared" si="17"/>
        <v>0</v>
      </c>
      <c r="Q30" s="401">
        <f t="shared" si="17"/>
        <v>0</v>
      </c>
      <c r="R30" s="402">
        <f t="shared" si="17"/>
        <v>0</v>
      </c>
      <c r="S30" s="402">
        <f t="shared" si="17"/>
        <v>0</v>
      </c>
      <c r="T30" s="343">
        <f t="shared" ref="T30:T93" si="1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5" customHeight="1" x14ac:dyDescent="0.25">
      <c r="A31" s="59" t="s">
        <v>96</v>
      </c>
      <c r="B31" s="59" t="s">
        <v>294</v>
      </c>
      <c r="C31" s="60"/>
      <c r="D31" s="60"/>
      <c r="E31" s="59"/>
      <c r="F31" s="476">
        <f t="shared" ref="F31:F35" si="20">D31*E31</f>
        <v>0</v>
      </c>
      <c r="G31" s="61">
        <f>F31*'Consolidated Budget'!$C$9</f>
        <v>0</v>
      </c>
      <c r="H31" s="205">
        <f t="shared" ref="H31:I35" si="21">F31*$J$8</f>
        <v>0</v>
      </c>
      <c r="I31" s="206">
        <f t="shared" si="21"/>
        <v>0</v>
      </c>
      <c r="J31" s="207"/>
      <c r="K31" s="258"/>
      <c r="L31" s="259"/>
      <c r="M31" s="501">
        <f t="shared" ref="M31:N35" si="22">H31-K31</f>
        <v>0</v>
      </c>
      <c r="N31" s="501">
        <f t="shared" si="22"/>
        <v>0</v>
      </c>
      <c r="O31" s="480">
        <f t="shared" si="18"/>
        <v>0</v>
      </c>
      <c r="P31" s="403"/>
      <c r="Q31" s="384"/>
      <c r="R31" s="385">
        <f t="shared" ref="R31:S35" si="23">H31-P31</f>
        <v>0</v>
      </c>
      <c r="S31" s="385">
        <f t="shared" si="23"/>
        <v>0</v>
      </c>
      <c r="T31" s="452">
        <f t="shared" si="1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5" customHeight="1" x14ac:dyDescent="0.25">
      <c r="A32" s="72" t="s">
        <v>97</v>
      </c>
      <c r="B32" s="72" t="s">
        <v>295</v>
      </c>
      <c r="C32" s="73"/>
      <c r="D32" s="73"/>
      <c r="E32" s="72"/>
      <c r="F32" s="25">
        <f t="shared" si="20"/>
        <v>0</v>
      </c>
      <c r="G32" s="61">
        <f>F32*'Consolidated Budget'!$C$9</f>
        <v>0</v>
      </c>
      <c r="H32" s="197">
        <f t="shared" si="21"/>
        <v>0</v>
      </c>
      <c r="I32" s="25">
        <f t="shared" si="21"/>
        <v>0</v>
      </c>
      <c r="J32" s="198"/>
      <c r="K32" s="223"/>
      <c r="L32" s="229"/>
      <c r="M32" s="224">
        <f t="shared" si="22"/>
        <v>0</v>
      </c>
      <c r="N32" s="224">
        <f t="shared" si="22"/>
        <v>0</v>
      </c>
      <c r="O32" s="231">
        <f t="shared" si="18"/>
        <v>0</v>
      </c>
      <c r="P32" s="392"/>
      <c r="Q32" s="387"/>
      <c r="R32" s="388">
        <f t="shared" si="23"/>
        <v>0</v>
      </c>
      <c r="S32" s="388">
        <f t="shared" si="23"/>
        <v>0</v>
      </c>
      <c r="T32" s="231">
        <f t="shared" si="1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5" customHeight="1" x14ac:dyDescent="0.25">
      <c r="A33" s="72" t="s">
        <v>98</v>
      </c>
      <c r="B33" s="72" t="s">
        <v>296</v>
      </c>
      <c r="C33" s="73"/>
      <c r="D33" s="73"/>
      <c r="E33" s="72"/>
      <c r="F33" s="25">
        <f t="shared" si="20"/>
        <v>0</v>
      </c>
      <c r="G33" s="74">
        <f>F33*'Consolidated Budget'!$C$9</f>
        <v>0</v>
      </c>
      <c r="H33" s="197">
        <f t="shared" si="21"/>
        <v>0</v>
      </c>
      <c r="I33" s="25">
        <f t="shared" si="21"/>
        <v>0</v>
      </c>
      <c r="J33" s="198"/>
      <c r="K33" s="223"/>
      <c r="L33" s="229"/>
      <c r="M33" s="224">
        <f t="shared" si="22"/>
        <v>0</v>
      </c>
      <c r="N33" s="224">
        <f t="shared" si="22"/>
        <v>0</v>
      </c>
      <c r="O33" s="231">
        <f t="shared" si="18"/>
        <v>0</v>
      </c>
      <c r="P33" s="392"/>
      <c r="Q33" s="387"/>
      <c r="R33" s="388">
        <f t="shared" si="23"/>
        <v>0</v>
      </c>
      <c r="S33" s="388">
        <f t="shared" si="23"/>
        <v>0</v>
      </c>
      <c r="T33" s="231">
        <f t="shared" si="1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5" customHeight="1" x14ac:dyDescent="0.25">
      <c r="A34" s="72" t="s">
        <v>99</v>
      </c>
      <c r="B34" s="72" t="s">
        <v>297</v>
      </c>
      <c r="C34" s="73"/>
      <c r="D34" s="73"/>
      <c r="E34" s="72"/>
      <c r="F34" s="25">
        <f t="shared" si="20"/>
        <v>0</v>
      </c>
      <c r="G34" s="74">
        <f>F34*'Consolidated Budget'!$C$9</f>
        <v>0</v>
      </c>
      <c r="H34" s="197">
        <f t="shared" si="21"/>
        <v>0</v>
      </c>
      <c r="I34" s="25">
        <f t="shared" si="21"/>
        <v>0</v>
      </c>
      <c r="J34" s="198"/>
      <c r="K34" s="223"/>
      <c r="L34" s="229"/>
      <c r="M34" s="224">
        <f t="shared" si="22"/>
        <v>0</v>
      </c>
      <c r="N34" s="224">
        <f t="shared" si="22"/>
        <v>0</v>
      </c>
      <c r="O34" s="231">
        <f t="shared" si="18"/>
        <v>0</v>
      </c>
      <c r="P34" s="392"/>
      <c r="Q34" s="387"/>
      <c r="R34" s="388">
        <f t="shared" si="23"/>
        <v>0</v>
      </c>
      <c r="S34" s="388">
        <f t="shared" si="23"/>
        <v>0</v>
      </c>
      <c r="T34" s="231">
        <f t="shared" si="1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5" customHeight="1" x14ac:dyDescent="0.25">
      <c r="A35" s="78" t="s">
        <v>100</v>
      </c>
      <c r="B35" s="78" t="s">
        <v>298</v>
      </c>
      <c r="C35" s="79"/>
      <c r="D35" s="79"/>
      <c r="E35" s="78"/>
      <c r="F35" s="257">
        <f t="shared" si="20"/>
        <v>0</v>
      </c>
      <c r="G35" s="80">
        <f>F35*'Consolidated Budget'!$C$9</f>
        <v>0</v>
      </c>
      <c r="H35" s="208">
        <f t="shared" si="21"/>
        <v>0</v>
      </c>
      <c r="I35" s="209">
        <f t="shared" si="21"/>
        <v>0</v>
      </c>
      <c r="J35" s="210"/>
      <c r="K35" s="225"/>
      <c r="L35" s="246"/>
      <c r="M35" s="226">
        <f t="shared" si="22"/>
        <v>0</v>
      </c>
      <c r="N35" s="226">
        <f t="shared" si="22"/>
        <v>0</v>
      </c>
      <c r="O35" s="232">
        <f t="shared" si="18"/>
        <v>0</v>
      </c>
      <c r="P35" s="393"/>
      <c r="Q35" s="390"/>
      <c r="R35" s="391">
        <f t="shared" si="23"/>
        <v>0</v>
      </c>
      <c r="S35" s="391">
        <f t="shared" si="23"/>
        <v>0</v>
      </c>
      <c r="T35" s="232">
        <f t="shared" si="1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5" customHeight="1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24">SUM(F37:F41)</f>
        <v>0</v>
      </c>
      <c r="G36" s="67">
        <f t="shared" si="24"/>
        <v>0</v>
      </c>
      <c r="H36" s="138">
        <f t="shared" si="24"/>
        <v>0</v>
      </c>
      <c r="I36" s="139">
        <f t="shared" si="24"/>
        <v>0</v>
      </c>
      <c r="J36" s="140"/>
      <c r="K36" s="502">
        <f t="shared" si="24"/>
        <v>0</v>
      </c>
      <c r="L36" s="503">
        <f t="shared" si="24"/>
        <v>0</v>
      </c>
      <c r="M36" s="504">
        <f t="shared" ref="M36:N36" si="25">SUM(M37:M41)</f>
        <v>0</v>
      </c>
      <c r="N36" s="504">
        <f t="shared" si="25"/>
        <v>0</v>
      </c>
      <c r="O36" s="344">
        <f t="shared" si="18"/>
        <v>0</v>
      </c>
      <c r="P36" s="404">
        <f t="shared" ref="P36:S36" si="26">SUM(P37:P41)</f>
        <v>0</v>
      </c>
      <c r="Q36" s="405">
        <f t="shared" si="26"/>
        <v>0</v>
      </c>
      <c r="R36" s="406">
        <f t="shared" si="26"/>
        <v>0</v>
      </c>
      <c r="S36" s="406">
        <f t="shared" si="26"/>
        <v>0</v>
      </c>
      <c r="T36" s="453">
        <f t="shared" si="1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5" customHeight="1" x14ac:dyDescent="0.25">
      <c r="A37" s="59" t="s">
        <v>102</v>
      </c>
      <c r="B37" s="59" t="s">
        <v>299</v>
      </c>
      <c r="C37" s="59"/>
      <c r="D37" s="60"/>
      <c r="E37" s="59"/>
      <c r="F37" s="476">
        <f t="shared" ref="F37:F41" si="27">D37*E37</f>
        <v>0</v>
      </c>
      <c r="G37" s="74">
        <f>F37*'Consolidated Budget'!$C$9</f>
        <v>0</v>
      </c>
      <c r="H37" s="205">
        <f t="shared" ref="H37:I41" si="28">F37*$J$8</f>
        <v>0</v>
      </c>
      <c r="I37" s="206">
        <f t="shared" si="28"/>
        <v>0</v>
      </c>
      <c r="J37" s="207"/>
      <c r="K37" s="258"/>
      <c r="L37" s="259"/>
      <c r="M37" s="501">
        <f t="shared" ref="M37:N41" si="29">H37-K37</f>
        <v>0</v>
      </c>
      <c r="N37" s="501">
        <f t="shared" si="29"/>
        <v>0</v>
      </c>
      <c r="O37" s="480">
        <f t="shared" si="18"/>
        <v>0</v>
      </c>
      <c r="P37" s="403"/>
      <c r="Q37" s="384"/>
      <c r="R37" s="385">
        <f t="shared" ref="R37:S41" si="30">H37-P37</f>
        <v>0</v>
      </c>
      <c r="S37" s="385">
        <f t="shared" si="30"/>
        <v>0</v>
      </c>
      <c r="T37" s="452">
        <f t="shared" si="1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5" customHeight="1" x14ac:dyDescent="0.25">
      <c r="A38" s="72" t="s">
        <v>103</v>
      </c>
      <c r="B38" s="72" t="s">
        <v>300</v>
      </c>
      <c r="C38" s="72"/>
      <c r="D38" s="73"/>
      <c r="E38" s="72"/>
      <c r="F38" s="25">
        <f t="shared" si="27"/>
        <v>0</v>
      </c>
      <c r="G38" s="74">
        <f>F38*'Consolidated Budget'!$C$9</f>
        <v>0</v>
      </c>
      <c r="H38" s="197">
        <f t="shared" si="28"/>
        <v>0</v>
      </c>
      <c r="I38" s="25">
        <f t="shared" si="28"/>
        <v>0</v>
      </c>
      <c r="J38" s="198"/>
      <c r="K38" s="223"/>
      <c r="L38" s="229"/>
      <c r="M38" s="224">
        <f t="shared" si="29"/>
        <v>0</v>
      </c>
      <c r="N38" s="224">
        <f t="shared" si="29"/>
        <v>0</v>
      </c>
      <c r="O38" s="231">
        <f t="shared" si="18"/>
        <v>0</v>
      </c>
      <c r="P38" s="392"/>
      <c r="Q38" s="387"/>
      <c r="R38" s="388">
        <f t="shared" si="30"/>
        <v>0</v>
      </c>
      <c r="S38" s="388">
        <f t="shared" si="30"/>
        <v>0</v>
      </c>
      <c r="T38" s="231">
        <f t="shared" si="1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5" customHeight="1" x14ac:dyDescent="0.25">
      <c r="A39" s="72" t="s">
        <v>104</v>
      </c>
      <c r="B39" s="72" t="s">
        <v>301</v>
      </c>
      <c r="C39" s="72"/>
      <c r="D39" s="73"/>
      <c r="E39" s="72"/>
      <c r="F39" s="25">
        <f t="shared" si="27"/>
        <v>0</v>
      </c>
      <c r="G39" s="74">
        <f>F39*'Consolidated Budget'!$C$9</f>
        <v>0</v>
      </c>
      <c r="H39" s="197">
        <f t="shared" si="28"/>
        <v>0</v>
      </c>
      <c r="I39" s="25">
        <f t="shared" si="28"/>
        <v>0</v>
      </c>
      <c r="J39" s="198"/>
      <c r="K39" s="223"/>
      <c r="L39" s="229"/>
      <c r="M39" s="224">
        <f t="shared" si="29"/>
        <v>0</v>
      </c>
      <c r="N39" s="224">
        <f t="shared" si="29"/>
        <v>0</v>
      </c>
      <c r="O39" s="231">
        <f t="shared" si="18"/>
        <v>0</v>
      </c>
      <c r="P39" s="392"/>
      <c r="Q39" s="387"/>
      <c r="R39" s="388">
        <f t="shared" si="30"/>
        <v>0</v>
      </c>
      <c r="S39" s="388">
        <f t="shared" si="30"/>
        <v>0</v>
      </c>
      <c r="T39" s="231">
        <f t="shared" si="1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5" customHeight="1" x14ac:dyDescent="0.25">
      <c r="A40" s="72" t="s">
        <v>105</v>
      </c>
      <c r="B40" s="72" t="s">
        <v>302</v>
      </c>
      <c r="C40" s="72"/>
      <c r="D40" s="73"/>
      <c r="E40" s="72"/>
      <c r="F40" s="25">
        <f t="shared" si="27"/>
        <v>0</v>
      </c>
      <c r="G40" s="74">
        <f>F40*'Consolidated Budget'!$C$9</f>
        <v>0</v>
      </c>
      <c r="H40" s="197">
        <f t="shared" si="28"/>
        <v>0</v>
      </c>
      <c r="I40" s="25">
        <f t="shared" si="28"/>
        <v>0</v>
      </c>
      <c r="J40" s="198"/>
      <c r="K40" s="223"/>
      <c r="L40" s="229"/>
      <c r="M40" s="224">
        <f t="shared" si="29"/>
        <v>0</v>
      </c>
      <c r="N40" s="224">
        <f t="shared" si="29"/>
        <v>0</v>
      </c>
      <c r="O40" s="231">
        <f t="shared" si="18"/>
        <v>0</v>
      </c>
      <c r="P40" s="392"/>
      <c r="Q40" s="387"/>
      <c r="R40" s="388">
        <f t="shared" si="30"/>
        <v>0</v>
      </c>
      <c r="S40" s="388">
        <f t="shared" si="30"/>
        <v>0</v>
      </c>
      <c r="T40" s="231">
        <f t="shared" si="1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5" customHeight="1" x14ac:dyDescent="0.25">
      <c r="A41" s="78" t="s">
        <v>106</v>
      </c>
      <c r="B41" s="78" t="s">
        <v>303</v>
      </c>
      <c r="C41" s="78"/>
      <c r="D41" s="79"/>
      <c r="E41" s="78"/>
      <c r="F41" s="257">
        <f t="shared" si="27"/>
        <v>0</v>
      </c>
      <c r="G41" s="74">
        <f>F41*'Consolidated Budget'!$C$9</f>
        <v>0</v>
      </c>
      <c r="H41" s="208">
        <f t="shared" si="28"/>
        <v>0</v>
      </c>
      <c r="I41" s="209">
        <f t="shared" si="28"/>
        <v>0</v>
      </c>
      <c r="J41" s="210"/>
      <c r="K41" s="225"/>
      <c r="L41" s="246"/>
      <c r="M41" s="226">
        <f t="shared" si="29"/>
        <v>0</v>
      </c>
      <c r="N41" s="226">
        <f t="shared" si="29"/>
        <v>0</v>
      </c>
      <c r="O41" s="232">
        <f t="shared" si="18"/>
        <v>0</v>
      </c>
      <c r="P41" s="393"/>
      <c r="Q41" s="390"/>
      <c r="R41" s="391">
        <f t="shared" si="30"/>
        <v>0</v>
      </c>
      <c r="S41" s="391">
        <f t="shared" si="30"/>
        <v>0</v>
      </c>
      <c r="T41" s="232">
        <f t="shared" si="1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5" customHeight="1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31">SUM(F43:F47)</f>
        <v>0</v>
      </c>
      <c r="G42" s="67">
        <f t="shared" si="31"/>
        <v>0</v>
      </c>
      <c r="H42" s="138">
        <f t="shared" si="31"/>
        <v>0</v>
      </c>
      <c r="I42" s="139">
        <f t="shared" si="31"/>
        <v>0</v>
      </c>
      <c r="J42" s="140"/>
      <c r="K42" s="502">
        <f t="shared" si="31"/>
        <v>0</v>
      </c>
      <c r="L42" s="503">
        <f t="shared" si="31"/>
        <v>0</v>
      </c>
      <c r="M42" s="504">
        <f t="shared" ref="M42:N42" si="32">SUM(M43:M47)</f>
        <v>0</v>
      </c>
      <c r="N42" s="504">
        <f t="shared" si="32"/>
        <v>0</v>
      </c>
      <c r="O42" s="344">
        <f t="shared" si="18"/>
        <v>0</v>
      </c>
      <c r="P42" s="407">
        <f t="shared" ref="P42:S42" si="33">SUM(P43:P47)</f>
        <v>0</v>
      </c>
      <c r="Q42" s="408">
        <f t="shared" si="33"/>
        <v>0</v>
      </c>
      <c r="R42" s="409">
        <f t="shared" si="33"/>
        <v>0</v>
      </c>
      <c r="S42" s="409">
        <f t="shared" si="33"/>
        <v>0</v>
      </c>
      <c r="T42" s="344">
        <f t="shared" si="1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5" customHeight="1" x14ac:dyDescent="0.25">
      <c r="A43" s="59" t="s">
        <v>108</v>
      </c>
      <c r="B43" s="59" t="s">
        <v>304</v>
      </c>
      <c r="C43" s="60"/>
      <c r="D43" s="60"/>
      <c r="E43" s="59"/>
      <c r="F43" s="25">
        <f t="shared" ref="F43:F47" si="34">D43*E43</f>
        <v>0</v>
      </c>
      <c r="G43" s="74">
        <f>F43*'Consolidated Budget'!$C$9</f>
        <v>0</v>
      </c>
      <c r="H43" s="205">
        <f t="shared" ref="H43:I47" si="35">F43*$J$8</f>
        <v>0</v>
      </c>
      <c r="I43" s="206">
        <f t="shared" si="35"/>
        <v>0</v>
      </c>
      <c r="J43" s="207"/>
      <c r="K43" s="258"/>
      <c r="L43" s="259"/>
      <c r="M43" s="501">
        <f t="shared" ref="M43:N47" si="36">H43-K43</f>
        <v>0</v>
      </c>
      <c r="N43" s="501">
        <f t="shared" si="36"/>
        <v>0</v>
      </c>
      <c r="O43" s="480">
        <f t="shared" si="18"/>
        <v>0</v>
      </c>
      <c r="P43" s="403"/>
      <c r="Q43" s="384"/>
      <c r="R43" s="385">
        <f t="shared" ref="R43:S47" si="37">H43-P43</f>
        <v>0</v>
      </c>
      <c r="S43" s="385">
        <f t="shared" si="37"/>
        <v>0</v>
      </c>
      <c r="T43" s="452">
        <f t="shared" si="1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5" customHeight="1" x14ac:dyDescent="0.25">
      <c r="A44" s="59" t="s">
        <v>109</v>
      </c>
      <c r="B44" s="59" t="s">
        <v>305</v>
      </c>
      <c r="C44" s="60"/>
      <c r="D44" s="60"/>
      <c r="E44" s="59"/>
      <c r="F44" s="25">
        <f t="shared" si="34"/>
        <v>0</v>
      </c>
      <c r="G44" s="74">
        <f>F44*'Consolidated Budget'!$C$9</f>
        <v>0</v>
      </c>
      <c r="H44" s="197">
        <f t="shared" si="35"/>
        <v>0</v>
      </c>
      <c r="I44" s="25">
        <f t="shared" si="35"/>
        <v>0</v>
      </c>
      <c r="J44" s="198"/>
      <c r="K44" s="223"/>
      <c r="L44" s="229"/>
      <c r="M44" s="224">
        <f t="shared" si="36"/>
        <v>0</v>
      </c>
      <c r="N44" s="224">
        <f t="shared" si="36"/>
        <v>0</v>
      </c>
      <c r="O44" s="231">
        <f t="shared" si="18"/>
        <v>0</v>
      </c>
      <c r="P44" s="392"/>
      <c r="Q44" s="387"/>
      <c r="R44" s="388">
        <f t="shared" si="37"/>
        <v>0</v>
      </c>
      <c r="S44" s="388">
        <f t="shared" si="37"/>
        <v>0</v>
      </c>
      <c r="T44" s="231">
        <f t="shared" si="1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5" customHeight="1" x14ac:dyDescent="0.25">
      <c r="A45" s="59" t="s">
        <v>110</v>
      </c>
      <c r="B45" s="59" t="s">
        <v>306</v>
      </c>
      <c r="C45" s="60"/>
      <c r="D45" s="60"/>
      <c r="E45" s="59"/>
      <c r="F45" s="25">
        <f t="shared" si="34"/>
        <v>0</v>
      </c>
      <c r="G45" s="74">
        <f>F45*'Consolidated Budget'!$C$9</f>
        <v>0</v>
      </c>
      <c r="H45" s="197">
        <f t="shared" si="35"/>
        <v>0</v>
      </c>
      <c r="I45" s="25">
        <f t="shared" si="35"/>
        <v>0</v>
      </c>
      <c r="J45" s="198"/>
      <c r="K45" s="223"/>
      <c r="L45" s="229"/>
      <c r="M45" s="224">
        <f t="shared" si="36"/>
        <v>0</v>
      </c>
      <c r="N45" s="224">
        <f t="shared" si="36"/>
        <v>0</v>
      </c>
      <c r="O45" s="231">
        <f t="shared" si="18"/>
        <v>0</v>
      </c>
      <c r="P45" s="392"/>
      <c r="Q45" s="387"/>
      <c r="R45" s="388">
        <f t="shared" si="37"/>
        <v>0</v>
      </c>
      <c r="S45" s="388">
        <f t="shared" si="37"/>
        <v>0</v>
      </c>
      <c r="T45" s="231">
        <f t="shared" si="1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5" customHeight="1" x14ac:dyDescent="0.25">
      <c r="A46" s="59" t="s">
        <v>111</v>
      </c>
      <c r="B46" s="59" t="s">
        <v>307</v>
      </c>
      <c r="C46" s="60"/>
      <c r="D46" s="60"/>
      <c r="E46" s="59"/>
      <c r="F46" s="25">
        <f t="shared" si="34"/>
        <v>0</v>
      </c>
      <c r="G46" s="74">
        <f>F46*'Consolidated Budget'!$C$9</f>
        <v>0</v>
      </c>
      <c r="H46" s="197">
        <f t="shared" si="35"/>
        <v>0</v>
      </c>
      <c r="I46" s="25">
        <f t="shared" si="35"/>
        <v>0</v>
      </c>
      <c r="J46" s="198"/>
      <c r="K46" s="223"/>
      <c r="L46" s="229"/>
      <c r="M46" s="224">
        <f t="shared" si="36"/>
        <v>0</v>
      </c>
      <c r="N46" s="224">
        <f t="shared" si="36"/>
        <v>0</v>
      </c>
      <c r="O46" s="231">
        <f t="shared" si="18"/>
        <v>0</v>
      </c>
      <c r="P46" s="392"/>
      <c r="Q46" s="387"/>
      <c r="R46" s="388">
        <f t="shared" si="37"/>
        <v>0</v>
      </c>
      <c r="S46" s="388">
        <f t="shared" si="37"/>
        <v>0</v>
      </c>
      <c r="T46" s="231">
        <f t="shared" si="1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5" customHeight="1" x14ac:dyDescent="0.25">
      <c r="A47" s="59" t="s">
        <v>112</v>
      </c>
      <c r="B47" s="59" t="s">
        <v>308</v>
      </c>
      <c r="C47" s="60"/>
      <c r="D47" s="60"/>
      <c r="E47" s="59"/>
      <c r="F47" s="25">
        <f t="shared" si="34"/>
        <v>0</v>
      </c>
      <c r="G47" s="74">
        <f>F47*'Consolidated Budget'!$C$9</f>
        <v>0</v>
      </c>
      <c r="H47" s="208">
        <f t="shared" si="35"/>
        <v>0</v>
      </c>
      <c r="I47" s="209">
        <f t="shared" si="35"/>
        <v>0</v>
      </c>
      <c r="J47" s="210"/>
      <c r="K47" s="225"/>
      <c r="L47" s="246"/>
      <c r="M47" s="226">
        <f t="shared" si="36"/>
        <v>0</v>
      </c>
      <c r="N47" s="226">
        <f t="shared" si="36"/>
        <v>0</v>
      </c>
      <c r="O47" s="232">
        <f t="shared" si="18"/>
        <v>0</v>
      </c>
      <c r="P47" s="393"/>
      <c r="Q47" s="390"/>
      <c r="R47" s="391">
        <f t="shared" si="37"/>
        <v>0</v>
      </c>
      <c r="S47" s="391">
        <f t="shared" si="37"/>
        <v>0</v>
      </c>
      <c r="T47" s="232">
        <f t="shared" si="1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5" customHeight="1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38">SUM(F49:F53)</f>
        <v>0</v>
      </c>
      <c r="G48" s="67">
        <f t="shared" si="38"/>
        <v>0</v>
      </c>
      <c r="H48" s="138">
        <f t="shared" si="38"/>
        <v>0</v>
      </c>
      <c r="I48" s="139">
        <f t="shared" si="38"/>
        <v>0</v>
      </c>
      <c r="J48" s="140"/>
      <c r="K48" s="502">
        <f t="shared" ref="K48:N48" si="39">SUM(K49:K53)</f>
        <v>0</v>
      </c>
      <c r="L48" s="503">
        <f t="shared" si="39"/>
        <v>0</v>
      </c>
      <c r="M48" s="504">
        <f t="shared" si="39"/>
        <v>0</v>
      </c>
      <c r="N48" s="504">
        <f t="shared" si="39"/>
        <v>0</v>
      </c>
      <c r="O48" s="344">
        <f t="shared" si="18"/>
        <v>0</v>
      </c>
      <c r="P48" s="407">
        <f t="shared" ref="P48:S48" si="40">SUM(P49:P53)</f>
        <v>0</v>
      </c>
      <c r="Q48" s="408">
        <f t="shared" si="40"/>
        <v>0</v>
      </c>
      <c r="R48" s="409">
        <f t="shared" si="40"/>
        <v>0</v>
      </c>
      <c r="S48" s="409">
        <f t="shared" si="40"/>
        <v>0</v>
      </c>
      <c r="T48" s="344">
        <f t="shared" si="1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5" customHeight="1" x14ac:dyDescent="0.25">
      <c r="A49" s="59" t="s">
        <v>114</v>
      </c>
      <c r="B49" s="59" t="s">
        <v>309</v>
      </c>
      <c r="C49" s="60"/>
      <c r="D49" s="60"/>
      <c r="E49" s="59"/>
      <c r="F49" s="25">
        <f t="shared" ref="F49:F53" si="41">D49*E49</f>
        <v>0</v>
      </c>
      <c r="G49" s="74">
        <f>F49*'Consolidated Budget'!$C$9</f>
        <v>0</v>
      </c>
      <c r="H49" s="205">
        <f t="shared" ref="H49:I53" si="42">F49*$J$8</f>
        <v>0</v>
      </c>
      <c r="I49" s="206">
        <f t="shared" si="42"/>
        <v>0</v>
      </c>
      <c r="J49" s="207"/>
      <c r="K49" s="258"/>
      <c r="L49" s="259"/>
      <c r="M49" s="501">
        <f t="shared" ref="M49:N53" si="43">H49-K49</f>
        <v>0</v>
      </c>
      <c r="N49" s="501">
        <f t="shared" si="43"/>
        <v>0</v>
      </c>
      <c r="O49" s="480">
        <f t="shared" si="18"/>
        <v>0</v>
      </c>
      <c r="P49" s="403"/>
      <c r="Q49" s="384"/>
      <c r="R49" s="385">
        <f t="shared" ref="R49:S53" si="44">H49-P49</f>
        <v>0</v>
      </c>
      <c r="S49" s="385">
        <f t="shared" si="44"/>
        <v>0</v>
      </c>
      <c r="T49" s="452">
        <f t="shared" si="1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5" customHeight="1" x14ac:dyDescent="0.25">
      <c r="A50" s="59" t="s">
        <v>115</v>
      </c>
      <c r="B50" s="59" t="s">
        <v>310</v>
      </c>
      <c r="C50" s="60"/>
      <c r="D50" s="60"/>
      <c r="E50" s="59"/>
      <c r="F50" s="25">
        <f t="shared" si="41"/>
        <v>0</v>
      </c>
      <c r="G50" s="74">
        <f>F50*'Consolidated Budget'!$C$9</f>
        <v>0</v>
      </c>
      <c r="H50" s="197">
        <f t="shared" si="42"/>
        <v>0</v>
      </c>
      <c r="I50" s="25">
        <f t="shared" si="42"/>
        <v>0</v>
      </c>
      <c r="J50" s="198"/>
      <c r="K50" s="223"/>
      <c r="L50" s="229"/>
      <c r="M50" s="224">
        <f t="shared" si="43"/>
        <v>0</v>
      </c>
      <c r="N50" s="224">
        <f t="shared" si="43"/>
        <v>0</v>
      </c>
      <c r="O50" s="231">
        <f t="shared" si="18"/>
        <v>0</v>
      </c>
      <c r="P50" s="392"/>
      <c r="Q50" s="387"/>
      <c r="R50" s="388">
        <f t="shared" si="44"/>
        <v>0</v>
      </c>
      <c r="S50" s="388">
        <f t="shared" si="44"/>
        <v>0</v>
      </c>
      <c r="T50" s="231">
        <f t="shared" si="1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5" customHeight="1" x14ac:dyDescent="0.25">
      <c r="A51" s="59" t="s">
        <v>116</v>
      </c>
      <c r="B51" s="59" t="s">
        <v>311</v>
      </c>
      <c r="C51" s="60"/>
      <c r="D51" s="60"/>
      <c r="E51" s="59"/>
      <c r="F51" s="25">
        <f t="shared" si="41"/>
        <v>0</v>
      </c>
      <c r="G51" s="74">
        <f>F51*'Consolidated Budget'!$C$9</f>
        <v>0</v>
      </c>
      <c r="H51" s="197">
        <f t="shared" si="42"/>
        <v>0</v>
      </c>
      <c r="I51" s="25">
        <f t="shared" si="42"/>
        <v>0</v>
      </c>
      <c r="J51" s="198"/>
      <c r="K51" s="223"/>
      <c r="L51" s="229"/>
      <c r="M51" s="224">
        <f t="shared" si="43"/>
        <v>0</v>
      </c>
      <c r="N51" s="224">
        <f t="shared" si="43"/>
        <v>0</v>
      </c>
      <c r="O51" s="231">
        <f t="shared" si="18"/>
        <v>0</v>
      </c>
      <c r="P51" s="392"/>
      <c r="Q51" s="387"/>
      <c r="R51" s="388">
        <f t="shared" si="44"/>
        <v>0</v>
      </c>
      <c r="S51" s="388">
        <f t="shared" si="44"/>
        <v>0</v>
      </c>
      <c r="T51" s="231">
        <f t="shared" si="1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5" customHeight="1" x14ac:dyDescent="0.25">
      <c r="A52" s="59" t="s">
        <v>117</v>
      </c>
      <c r="B52" s="59" t="s">
        <v>312</v>
      </c>
      <c r="C52" s="60"/>
      <c r="D52" s="60"/>
      <c r="E52" s="59"/>
      <c r="F52" s="25">
        <f t="shared" si="41"/>
        <v>0</v>
      </c>
      <c r="G52" s="74">
        <f>F52*'Consolidated Budget'!$C$9</f>
        <v>0</v>
      </c>
      <c r="H52" s="197">
        <f t="shared" si="42"/>
        <v>0</v>
      </c>
      <c r="I52" s="25">
        <f t="shared" si="42"/>
        <v>0</v>
      </c>
      <c r="J52" s="198"/>
      <c r="K52" s="223"/>
      <c r="L52" s="229"/>
      <c r="M52" s="224">
        <f t="shared" si="43"/>
        <v>0</v>
      </c>
      <c r="N52" s="224">
        <f t="shared" si="43"/>
        <v>0</v>
      </c>
      <c r="O52" s="231">
        <f t="shared" si="18"/>
        <v>0</v>
      </c>
      <c r="P52" s="392"/>
      <c r="Q52" s="387"/>
      <c r="R52" s="388">
        <f t="shared" si="44"/>
        <v>0</v>
      </c>
      <c r="S52" s="388">
        <f t="shared" si="44"/>
        <v>0</v>
      </c>
      <c r="T52" s="231">
        <f t="shared" si="1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5" customHeight="1" x14ac:dyDescent="0.25">
      <c r="A53" s="59" t="s">
        <v>118</v>
      </c>
      <c r="B53" s="59" t="s">
        <v>313</v>
      </c>
      <c r="C53" s="60"/>
      <c r="D53" s="60"/>
      <c r="E53" s="59"/>
      <c r="F53" s="25">
        <f t="shared" si="41"/>
        <v>0</v>
      </c>
      <c r="G53" s="74">
        <f>F53*'Consolidated Budget'!$C$9</f>
        <v>0</v>
      </c>
      <c r="H53" s="208">
        <f t="shared" si="42"/>
        <v>0</v>
      </c>
      <c r="I53" s="209">
        <f t="shared" si="42"/>
        <v>0</v>
      </c>
      <c r="J53" s="210"/>
      <c r="K53" s="225"/>
      <c r="L53" s="246"/>
      <c r="M53" s="226">
        <f t="shared" si="43"/>
        <v>0</v>
      </c>
      <c r="N53" s="226">
        <f t="shared" si="43"/>
        <v>0</v>
      </c>
      <c r="O53" s="232">
        <f t="shared" si="18"/>
        <v>0</v>
      </c>
      <c r="P53" s="393"/>
      <c r="Q53" s="390"/>
      <c r="R53" s="391">
        <f t="shared" si="44"/>
        <v>0</v>
      </c>
      <c r="S53" s="391">
        <f t="shared" si="44"/>
        <v>0</v>
      </c>
      <c r="T53" s="232">
        <f t="shared" si="1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5" customHeight="1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45">SUM(F55:F59)</f>
        <v>0</v>
      </c>
      <c r="G54" s="67">
        <f t="shared" si="45"/>
        <v>0</v>
      </c>
      <c r="H54" s="138">
        <f t="shared" si="45"/>
        <v>0</v>
      </c>
      <c r="I54" s="139">
        <f t="shared" si="45"/>
        <v>0</v>
      </c>
      <c r="J54" s="140"/>
      <c r="K54" s="502">
        <f t="shared" si="45"/>
        <v>0</v>
      </c>
      <c r="L54" s="503">
        <f t="shared" si="45"/>
        <v>0</v>
      </c>
      <c r="M54" s="504">
        <f t="shared" ref="M54:N54" si="46">SUM(M55:M59)</f>
        <v>0</v>
      </c>
      <c r="N54" s="504">
        <f t="shared" si="46"/>
        <v>0</v>
      </c>
      <c r="O54" s="344">
        <f t="shared" si="18"/>
        <v>0</v>
      </c>
      <c r="P54" s="407">
        <f t="shared" ref="P54:S54" si="47">SUM(P55:P59)</f>
        <v>0</v>
      </c>
      <c r="Q54" s="408">
        <f t="shared" si="47"/>
        <v>0</v>
      </c>
      <c r="R54" s="409">
        <f t="shared" si="47"/>
        <v>0</v>
      </c>
      <c r="S54" s="409">
        <f t="shared" si="47"/>
        <v>0</v>
      </c>
      <c r="T54" s="344">
        <f t="shared" si="1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5" customHeight="1" x14ac:dyDescent="0.25">
      <c r="A55" s="59" t="s">
        <v>120</v>
      </c>
      <c r="B55" s="59" t="s">
        <v>262</v>
      </c>
      <c r="C55" s="60"/>
      <c r="D55" s="60"/>
      <c r="E55" s="59"/>
      <c r="F55" s="25">
        <f t="shared" ref="F55:F59" si="48">D55*E55</f>
        <v>0</v>
      </c>
      <c r="G55" s="74">
        <f>F55*'Consolidated Budget'!$C$9</f>
        <v>0</v>
      </c>
      <c r="H55" s="205">
        <f t="shared" ref="H55:I59" si="49">F55*$J$8</f>
        <v>0</v>
      </c>
      <c r="I55" s="206">
        <f t="shared" si="49"/>
        <v>0</v>
      </c>
      <c r="J55" s="207"/>
      <c r="K55" s="258"/>
      <c r="L55" s="259"/>
      <c r="M55" s="501">
        <f t="shared" ref="M55:N59" si="50">H55-K55</f>
        <v>0</v>
      </c>
      <c r="N55" s="501">
        <f t="shared" si="50"/>
        <v>0</v>
      </c>
      <c r="O55" s="480">
        <f t="shared" si="18"/>
        <v>0</v>
      </c>
      <c r="P55" s="403"/>
      <c r="Q55" s="384"/>
      <c r="R55" s="385">
        <f t="shared" ref="R55:S59" si="51">H55-P55</f>
        <v>0</v>
      </c>
      <c r="S55" s="385">
        <f t="shared" si="51"/>
        <v>0</v>
      </c>
      <c r="T55" s="452">
        <f t="shared" si="1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5" customHeight="1" x14ac:dyDescent="0.25">
      <c r="A56" s="59" t="s">
        <v>121</v>
      </c>
      <c r="B56" s="59" t="s">
        <v>263</v>
      </c>
      <c r="C56" s="60"/>
      <c r="D56" s="60"/>
      <c r="E56" s="59"/>
      <c r="F56" s="25">
        <f t="shared" si="48"/>
        <v>0</v>
      </c>
      <c r="G56" s="74">
        <f>F56*'Consolidated Budget'!$C$9</f>
        <v>0</v>
      </c>
      <c r="H56" s="197">
        <f t="shared" si="49"/>
        <v>0</v>
      </c>
      <c r="I56" s="25">
        <f t="shared" si="49"/>
        <v>0</v>
      </c>
      <c r="J56" s="198"/>
      <c r="K56" s="223"/>
      <c r="L56" s="229"/>
      <c r="M56" s="224">
        <f t="shared" si="50"/>
        <v>0</v>
      </c>
      <c r="N56" s="224">
        <f t="shared" si="50"/>
        <v>0</v>
      </c>
      <c r="O56" s="231">
        <f t="shared" si="18"/>
        <v>0</v>
      </c>
      <c r="P56" s="392"/>
      <c r="Q56" s="387"/>
      <c r="R56" s="388">
        <f t="shared" si="51"/>
        <v>0</v>
      </c>
      <c r="S56" s="388">
        <f t="shared" si="51"/>
        <v>0</v>
      </c>
      <c r="T56" s="231">
        <f t="shared" si="1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5" customHeight="1" x14ac:dyDescent="0.25">
      <c r="A57" s="59" t="s">
        <v>122</v>
      </c>
      <c r="B57" s="59" t="s">
        <v>264</v>
      </c>
      <c r="C57" s="60"/>
      <c r="D57" s="60"/>
      <c r="E57" s="59"/>
      <c r="F57" s="25">
        <f t="shared" si="48"/>
        <v>0</v>
      </c>
      <c r="G57" s="74">
        <f>F57*'Consolidated Budget'!$C$9</f>
        <v>0</v>
      </c>
      <c r="H57" s="197">
        <f t="shared" si="49"/>
        <v>0</v>
      </c>
      <c r="I57" s="25">
        <f t="shared" si="49"/>
        <v>0</v>
      </c>
      <c r="J57" s="198"/>
      <c r="K57" s="223"/>
      <c r="L57" s="229"/>
      <c r="M57" s="224">
        <f t="shared" si="50"/>
        <v>0</v>
      </c>
      <c r="N57" s="224">
        <f t="shared" si="50"/>
        <v>0</v>
      </c>
      <c r="O57" s="231">
        <f t="shared" si="18"/>
        <v>0</v>
      </c>
      <c r="P57" s="392"/>
      <c r="Q57" s="387"/>
      <c r="R57" s="388">
        <f t="shared" si="51"/>
        <v>0</v>
      </c>
      <c r="S57" s="388">
        <f t="shared" si="51"/>
        <v>0</v>
      </c>
      <c r="T57" s="231">
        <f t="shared" si="1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5" customHeight="1" x14ac:dyDescent="0.25">
      <c r="A58" s="59" t="s">
        <v>123</v>
      </c>
      <c r="B58" s="59" t="s">
        <v>265</v>
      </c>
      <c r="C58" s="60"/>
      <c r="D58" s="60"/>
      <c r="E58" s="59"/>
      <c r="F58" s="25">
        <f t="shared" si="48"/>
        <v>0</v>
      </c>
      <c r="G58" s="74">
        <f>F58*'Consolidated Budget'!$C$9</f>
        <v>0</v>
      </c>
      <c r="H58" s="197">
        <f t="shared" si="49"/>
        <v>0</v>
      </c>
      <c r="I58" s="25">
        <f t="shared" si="49"/>
        <v>0</v>
      </c>
      <c r="J58" s="198"/>
      <c r="K58" s="223"/>
      <c r="L58" s="229"/>
      <c r="M58" s="224">
        <f t="shared" si="50"/>
        <v>0</v>
      </c>
      <c r="N58" s="224">
        <f t="shared" si="50"/>
        <v>0</v>
      </c>
      <c r="O58" s="231">
        <f t="shared" si="18"/>
        <v>0</v>
      </c>
      <c r="P58" s="392"/>
      <c r="Q58" s="387"/>
      <c r="R58" s="388">
        <f t="shared" si="51"/>
        <v>0</v>
      </c>
      <c r="S58" s="388">
        <f t="shared" si="51"/>
        <v>0</v>
      </c>
      <c r="T58" s="231">
        <f t="shared" si="1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5" customHeight="1" x14ac:dyDescent="0.25">
      <c r="A59" s="59" t="s">
        <v>124</v>
      </c>
      <c r="B59" s="59" t="s">
        <v>266</v>
      </c>
      <c r="C59" s="60"/>
      <c r="D59" s="60"/>
      <c r="E59" s="59"/>
      <c r="F59" s="25">
        <f t="shared" si="48"/>
        <v>0</v>
      </c>
      <c r="G59" s="74">
        <f>F59*'Consolidated Budget'!$C$9</f>
        <v>0</v>
      </c>
      <c r="H59" s="208">
        <f t="shared" si="49"/>
        <v>0</v>
      </c>
      <c r="I59" s="209">
        <f t="shared" si="49"/>
        <v>0</v>
      </c>
      <c r="J59" s="210"/>
      <c r="K59" s="225"/>
      <c r="L59" s="246"/>
      <c r="M59" s="226">
        <f t="shared" si="50"/>
        <v>0</v>
      </c>
      <c r="N59" s="226">
        <f t="shared" si="50"/>
        <v>0</v>
      </c>
      <c r="O59" s="232">
        <f t="shared" si="18"/>
        <v>0</v>
      </c>
      <c r="P59" s="393"/>
      <c r="Q59" s="390"/>
      <c r="R59" s="391">
        <f t="shared" si="51"/>
        <v>0</v>
      </c>
      <c r="S59" s="391">
        <f t="shared" si="51"/>
        <v>0</v>
      </c>
      <c r="T59" s="232">
        <f t="shared" si="1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5" customHeight="1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52">SUM(F61:F65)</f>
        <v>0</v>
      </c>
      <c r="G60" s="67">
        <f t="shared" si="52"/>
        <v>0</v>
      </c>
      <c r="H60" s="138">
        <f t="shared" si="52"/>
        <v>0</v>
      </c>
      <c r="I60" s="139">
        <f t="shared" si="52"/>
        <v>0</v>
      </c>
      <c r="J60" s="140"/>
      <c r="K60" s="502">
        <f t="shared" si="52"/>
        <v>0</v>
      </c>
      <c r="L60" s="503">
        <f t="shared" si="52"/>
        <v>0</v>
      </c>
      <c r="M60" s="504">
        <f t="shared" ref="M60:N60" si="53">SUM(M61:M65)</f>
        <v>0</v>
      </c>
      <c r="N60" s="504">
        <f t="shared" si="53"/>
        <v>0</v>
      </c>
      <c r="O60" s="344">
        <f t="shared" si="18"/>
        <v>0</v>
      </c>
      <c r="P60" s="407">
        <f t="shared" ref="P60:S60" si="54">SUM(P61:P65)</f>
        <v>0</v>
      </c>
      <c r="Q60" s="408">
        <f t="shared" si="54"/>
        <v>0</v>
      </c>
      <c r="R60" s="409">
        <f t="shared" si="54"/>
        <v>0</v>
      </c>
      <c r="S60" s="409">
        <f t="shared" si="54"/>
        <v>0</v>
      </c>
      <c r="T60" s="344">
        <f t="shared" si="1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5" customHeight="1" x14ac:dyDescent="0.25">
      <c r="A61" s="59" t="s">
        <v>126</v>
      </c>
      <c r="B61" s="59" t="s">
        <v>267</v>
      </c>
      <c r="C61" s="60"/>
      <c r="D61" s="60"/>
      <c r="E61" s="59"/>
      <c r="F61" s="25">
        <f t="shared" ref="F61:F65" si="55">D61*E61</f>
        <v>0</v>
      </c>
      <c r="G61" s="74">
        <f>F61*'Consolidated Budget'!$C$9</f>
        <v>0</v>
      </c>
      <c r="H61" s="205">
        <f t="shared" ref="H61:I65" si="56">F61*$J$8</f>
        <v>0</v>
      </c>
      <c r="I61" s="206">
        <f t="shared" si="56"/>
        <v>0</v>
      </c>
      <c r="J61" s="207"/>
      <c r="K61" s="258"/>
      <c r="L61" s="259"/>
      <c r="M61" s="501">
        <f t="shared" ref="M61:N65" si="57">H61-K61</f>
        <v>0</v>
      </c>
      <c r="N61" s="501">
        <f t="shared" si="57"/>
        <v>0</v>
      </c>
      <c r="O61" s="480">
        <f t="shared" si="18"/>
        <v>0</v>
      </c>
      <c r="P61" s="403"/>
      <c r="Q61" s="384"/>
      <c r="R61" s="385">
        <f t="shared" ref="R61:S65" si="58">H61-P61</f>
        <v>0</v>
      </c>
      <c r="S61" s="385">
        <f t="shared" si="58"/>
        <v>0</v>
      </c>
      <c r="T61" s="452">
        <f t="shared" si="1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5" customHeight="1" x14ac:dyDescent="0.25">
      <c r="A62" s="59" t="s">
        <v>127</v>
      </c>
      <c r="B62" s="59" t="s">
        <v>268</v>
      </c>
      <c r="C62" s="60"/>
      <c r="D62" s="60"/>
      <c r="E62" s="59"/>
      <c r="F62" s="25">
        <f t="shared" si="55"/>
        <v>0</v>
      </c>
      <c r="G62" s="74">
        <f>F62*'Consolidated Budget'!$C$9</f>
        <v>0</v>
      </c>
      <c r="H62" s="197">
        <f t="shared" si="56"/>
        <v>0</v>
      </c>
      <c r="I62" s="25">
        <f t="shared" si="56"/>
        <v>0</v>
      </c>
      <c r="J62" s="198"/>
      <c r="K62" s="223"/>
      <c r="L62" s="229"/>
      <c r="M62" s="505">
        <f t="shared" si="57"/>
        <v>0</v>
      </c>
      <c r="N62" s="505">
        <f t="shared" si="57"/>
        <v>0</v>
      </c>
      <c r="O62" s="231">
        <f t="shared" si="18"/>
        <v>0</v>
      </c>
      <c r="P62" s="392"/>
      <c r="Q62" s="387"/>
      <c r="R62" s="388">
        <f t="shared" si="58"/>
        <v>0</v>
      </c>
      <c r="S62" s="388">
        <f t="shared" si="58"/>
        <v>0</v>
      </c>
      <c r="T62" s="231">
        <f t="shared" si="1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5" customHeight="1" x14ac:dyDescent="0.25">
      <c r="A63" s="59" t="s">
        <v>128</v>
      </c>
      <c r="B63" s="59" t="s">
        <v>269</v>
      </c>
      <c r="C63" s="60"/>
      <c r="D63" s="60"/>
      <c r="E63" s="59"/>
      <c r="F63" s="25">
        <f t="shared" si="55"/>
        <v>0</v>
      </c>
      <c r="G63" s="74">
        <f>F63*'Consolidated Budget'!$C$9</f>
        <v>0</v>
      </c>
      <c r="H63" s="197">
        <f t="shared" si="56"/>
        <v>0</v>
      </c>
      <c r="I63" s="25">
        <f t="shared" si="56"/>
        <v>0</v>
      </c>
      <c r="J63" s="198"/>
      <c r="K63" s="223"/>
      <c r="L63" s="229"/>
      <c r="M63" s="505">
        <f t="shared" si="57"/>
        <v>0</v>
      </c>
      <c r="N63" s="505">
        <f t="shared" si="57"/>
        <v>0</v>
      </c>
      <c r="O63" s="231">
        <f t="shared" si="18"/>
        <v>0</v>
      </c>
      <c r="P63" s="392"/>
      <c r="Q63" s="387"/>
      <c r="R63" s="388">
        <f t="shared" si="58"/>
        <v>0</v>
      </c>
      <c r="S63" s="388">
        <f t="shared" si="58"/>
        <v>0</v>
      </c>
      <c r="T63" s="231">
        <f t="shared" si="1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5" customHeight="1" x14ac:dyDescent="0.25">
      <c r="A64" s="59" t="s">
        <v>129</v>
      </c>
      <c r="B64" s="59" t="s">
        <v>270</v>
      </c>
      <c r="C64" s="60"/>
      <c r="D64" s="60"/>
      <c r="E64" s="59"/>
      <c r="F64" s="25">
        <f t="shared" si="55"/>
        <v>0</v>
      </c>
      <c r="G64" s="74">
        <f>F64*'Consolidated Budget'!$C$9</f>
        <v>0</v>
      </c>
      <c r="H64" s="197">
        <f t="shared" si="56"/>
        <v>0</v>
      </c>
      <c r="I64" s="25">
        <f t="shared" si="56"/>
        <v>0</v>
      </c>
      <c r="J64" s="198"/>
      <c r="K64" s="223"/>
      <c r="L64" s="229"/>
      <c r="M64" s="505">
        <f t="shared" si="57"/>
        <v>0</v>
      </c>
      <c r="N64" s="505">
        <f t="shared" si="57"/>
        <v>0</v>
      </c>
      <c r="O64" s="231">
        <f t="shared" si="18"/>
        <v>0</v>
      </c>
      <c r="P64" s="392"/>
      <c r="Q64" s="387"/>
      <c r="R64" s="388">
        <f t="shared" si="58"/>
        <v>0</v>
      </c>
      <c r="S64" s="388">
        <f t="shared" si="58"/>
        <v>0</v>
      </c>
      <c r="T64" s="231">
        <f t="shared" si="1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5" customHeight="1" x14ac:dyDescent="0.25">
      <c r="A65" s="59" t="s">
        <v>130</v>
      </c>
      <c r="B65" s="59" t="s">
        <v>271</v>
      </c>
      <c r="C65" s="60"/>
      <c r="D65" s="60"/>
      <c r="E65" s="59"/>
      <c r="F65" s="25">
        <f t="shared" si="55"/>
        <v>0</v>
      </c>
      <c r="G65" s="74">
        <f>F65*'Consolidated Budget'!$C$9</f>
        <v>0</v>
      </c>
      <c r="H65" s="208">
        <f t="shared" si="56"/>
        <v>0</v>
      </c>
      <c r="I65" s="209">
        <f t="shared" si="56"/>
        <v>0</v>
      </c>
      <c r="J65" s="210"/>
      <c r="K65" s="225"/>
      <c r="L65" s="246"/>
      <c r="M65" s="506">
        <f t="shared" si="57"/>
        <v>0</v>
      </c>
      <c r="N65" s="506">
        <f t="shared" si="57"/>
        <v>0</v>
      </c>
      <c r="O65" s="232">
        <f t="shared" si="18"/>
        <v>0</v>
      </c>
      <c r="P65" s="393"/>
      <c r="Q65" s="390"/>
      <c r="R65" s="391">
        <f t="shared" si="58"/>
        <v>0</v>
      </c>
      <c r="S65" s="391">
        <f t="shared" si="58"/>
        <v>0</v>
      </c>
      <c r="T65" s="232">
        <f t="shared" si="1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5" customHeight="1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59">SUM(F67:F71)</f>
        <v>0</v>
      </c>
      <c r="G66" s="67">
        <f t="shared" si="59"/>
        <v>0</v>
      </c>
      <c r="H66" s="138">
        <f t="shared" si="59"/>
        <v>0</v>
      </c>
      <c r="I66" s="139">
        <f t="shared" si="59"/>
        <v>0</v>
      </c>
      <c r="J66" s="140"/>
      <c r="K66" s="502">
        <f t="shared" si="59"/>
        <v>0</v>
      </c>
      <c r="L66" s="503">
        <f t="shared" si="59"/>
        <v>0</v>
      </c>
      <c r="M66" s="504">
        <f t="shared" ref="M66:N66" si="60">SUM(M67:M71)</f>
        <v>0</v>
      </c>
      <c r="N66" s="504">
        <f t="shared" si="60"/>
        <v>0</v>
      </c>
      <c r="O66" s="344">
        <f t="shared" si="18"/>
        <v>0</v>
      </c>
      <c r="P66" s="407">
        <f t="shared" ref="P66:S66" si="61">SUM(P67:P71)</f>
        <v>0</v>
      </c>
      <c r="Q66" s="408">
        <f t="shared" si="61"/>
        <v>0</v>
      </c>
      <c r="R66" s="409">
        <f t="shared" si="61"/>
        <v>0</v>
      </c>
      <c r="S66" s="409">
        <f t="shared" si="61"/>
        <v>0</v>
      </c>
      <c r="T66" s="344">
        <f t="shared" si="1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5" customHeight="1" x14ac:dyDescent="0.25">
      <c r="A67" s="59" t="s">
        <v>132</v>
      </c>
      <c r="B67" s="59" t="s">
        <v>272</v>
      </c>
      <c r="C67" s="60"/>
      <c r="D67" s="60"/>
      <c r="E67" s="59"/>
      <c r="F67" s="25">
        <f t="shared" ref="F67:F71" si="62">D67*E67</f>
        <v>0</v>
      </c>
      <c r="G67" s="74">
        <f>F67*'Consolidated Budget'!$C$9</f>
        <v>0</v>
      </c>
      <c r="H67" s="205">
        <f t="shared" ref="H67:I71" si="63">F67*$J$8</f>
        <v>0</v>
      </c>
      <c r="I67" s="206">
        <f t="shared" si="63"/>
        <v>0</v>
      </c>
      <c r="J67" s="207"/>
      <c r="K67" s="258"/>
      <c r="L67" s="259"/>
      <c r="M67" s="501">
        <f t="shared" ref="M67:N71" si="64">H67-K67</f>
        <v>0</v>
      </c>
      <c r="N67" s="501">
        <f t="shared" si="64"/>
        <v>0</v>
      </c>
      <c r="O67" s="480">
        <f t="shared" si="18"/>
        <v>0</v>
      </c>
      <c r="P67" s="403"/>
      <c r="Q67" s="384"/>
      <c r="R67" s="385">
        <f t="shared" ref="R67:S71" si="65">H67-P67</f>
        <v>0</v>
      </c>
      <c r="S67" s="385">
        <f t="shared" si="65"/>
        <v>0</v>
      </c>
      <c r="T67" s="452">
        <f t="shared" si="1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5" customHeight="1" x14ac:dyDescent="0.25">
      <c r="A68" s="59" t="s">
        <v>133</v>
      </c>
      <c r="B68" s="59" t="s">
        <v>273</v>
      </c>
      <c r="C68" s="60"/>
      <c r="D68" s="60"/>
      <c r="E68" s="59"/>
      <c r="F68" s="25">
        <f t="shared" si="62"/>
        <v>0</v>
      </c>
      <c r="G68" s="74">
        <f>F68*'Consolidated Budget'!$C$9</f>
        <v>0</v>
      </c>
      <c r="H68" s="197">
        <f t="shared" si="63"/>
        <v>0</v>
      </c>
      <c r="I68" s="25">
        <f t="shared" si="63"/>
        <v>0</v>
      </c>
      <c r="J68" s="198"/>
      <c r="K68" s="223"/>
      <c r="L68" s="229"/>
      <c r="M68" s="224">
        <f t="shared" si="64"/>
        <v>0</v>
      </c>
      <c r="N68" s="224">
        <f t="shared" si="64"/>
        <v>0</v>
      </c>
      <c r="O68" s="231">
        <f t="shared" si="18"/>
        <v>0</v>
      </c>
      <c r="P68" s="392"/>
      <c r="Q68" s="387"/>
      <c r="R68" s="388">
        <f t="shared" si="65"/>
        <v>0</v>
      </c>
      <c r="S68" s="388">
        <f t="shared" si="65"/>
        <v>0</v>
      </c>
      <c r="T68" s="231">
        <f t="shared" si="1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5" customHeight="1" x14ac:dyDescent="0.25">
      <c r="A69" s="59" t="s">
        <v>134</v>
      </c>
      <c r="B69" s="59" t="s">
        <v>274</v>
      </c>
      <c r="C69" s="60"/>
      <c r="D69" s="60"/>
      <c r="E69" s="59"/>
      <c r="F69" s="25">
        <f t="shared" si="62"/>
        <v>0</v>
      </c>
      <c r="G69" s="74">
        <f>F69*'Consolidated Budget'!$C$9</f>
        <v>0</v>
      </c>
      <c r="H69" s="197">
        <f t="shared" si="63"/>
        <v>0</v>
      </c>
      <c r="I69" s="25">
        <f t="shared" si="63"/>
        <v>0</v>
      </c>
      <c r="J69" s="198"/>
      <c r="K69" s="223"/>
      <c r="L69" s="229"/>
      <c r="M69" s="224">
        <f t="shared" si="64"/>
        <v>0</v>
      </c>
      <c r="N69" s="224">
        <f t="shared" si="64"/>
        <v>0</v>
      </c>
      <c r="O69" s="231">
        <f t="shared" si="18"/>
        <v>0</v>
      </c>
      <c r="P69" s="392"/>
      <c r="Q69" s="387"/>
      <c r="R69" s="388">
        <f t="shared" si="65"/>
        <v>0</v>
      </c>
      <c r="S69" s="388">
        <f t="shared" si="65"/>
        <v>0</v>
      </c>
      <c r="T69" s="231">
        <f t="shared" si="1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5" customHeight="1" x14ac:dyDescent="0.25">
      <c r="A70" s="59" t="s">
        <v>135</v>
      </c>
      <c r="B70" s="59" t="s">
        <v>275</v>
      </c>
      <c r="C70" s="60"/>
      <c r="D70" s="60"/>
      <c r="E70" s="59"/>
      <c r="F70" s="25">
        <f t="shared" si="62"/>
        <v>0</v>
      </c>
      <c r="G70" s="74">
        <f>F70*'Consolidated Budget'!$C$9</f>
        <v>0</v>
      </c>
      <c r="H70" s="197">
        <f t="shared" si="63"/>
        <v>0</v>
      </c>
      <c r="I70" s="25">
        <f t="shared" si="63"/>
        <v>0</v>
      </c>
      <c r="J70" s="198"/>
      <c r="K70" s="223"/>
      <c r="L70" s="229"/>
      <c r="M70" s="224">
        <f t="shared" si="64"/>
        <v>0</v>
      </c>
      <c r="N70" s="224">
        <f t="shared" si="64"/>
        <v>0</v>
      </c>
      <c r="O70" s="231">
        <f t="shared" si="18"/>
        <v>0</v>
      </c>
      <c r="P70" s="392"/>
      <c r="Q70" s="387"/>
      <c r="R70" s="388">
        <f t="shared" si="65"/>
        <v>0</v>
      </c>
      <c r="S70" s="388">
        <f t="shared" si="65"/>
        <v>0</v>
      </c>
      <c r="T70" s="231">
        <f t="shared" si="1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5" customHeight="1" x14ac:dyDescent="0.25">
      <c r="A71" s="59" t="s">
        <v>136</v>
      </c>
      <c r="B71" s="59" t="s">
        <v>276</v>
      </c>
      <c r="C71" s="60"/>
      <c r="D71" s="60"/>
      <c r="E71" s="59"/>
      <c r="F71" s="25">
        <f t="shared" si="62"/>
        <v>0</v>
      </c>
      <c r="G71" s="74">
        <f>F71*'Consolidated Budget'!$C$9</f>
        <v>0</v>
      </c>
      <c r="H71" s="208">
        <f t="shared" si="63"/>
        <v>0</v>
      </c>
      <c r="I71" s="209">
        <f t="shared" si="63"/>
        <v>0</v>
      </c>
      <c r="J71" s="210"/>
      <c r="K71" s="225"/>
      <c r="L71" s="246"/>
      <c r="M71" s="226">
        <f t="shared" si="64"/>
        <v>0</v>
      </c>
      <c r="N71" s="226">
        <f t="shared" si="64"/>
        <v>0</v>
      </c>
      <c r="O71" s="232">
        <f t="shared" si="18"/>
        <v>0</v>
      </c>
      <c r="P71" s="393"/>
      <c r="Q71" s="390"/>
      <c r="R71" s="391">
        <f t="shared" si="65"/>
        <v>0</v>
      </c>
      <c r="S71" s="391">
        <f t="shared" si="65"/>
        <v>0</v>
      </c>
      <c r="T71" s="232">
        <f t="shared" si="1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5" customHeight="1" x14ac:dyDescent="0.25">
      <c r="A72" s="494" t="s">
        <v>137</v>
      </c>
      <c r="B72" s="65" t="s">
        <v>23</v>
      </c>
      <c r="C72" s="633"/>
      <c r="D72" s="634"/>
      <c r="E72" s="635"/>
      <c r="F72" s="66">
        <f t="shared" ref="F72:L72" si="66">SUM(F73:F77)</f>
        <v>0</v>
      </c>
      <c r="G72" s="67">
        <f t="shared" si="66"/>
        <v>0</v>
      </c>
      <c r="H72" s="138">
        <f t="shared" si="66"/>
        <v>0</v>
      </c>
      <c r="I72" s="139">
        <f t="shared" si="66"/>
        <v>0</v>
      </c>
      <c r="J72" s="140"/>
      <c r="K72" s="502">
        <f t="shared" si="66"/>
        <v>0</v>
      </c>
      <c r="L72" s="503">
        <f t="shared" si="66"/>
        <v>0</v>
      </c>
      <c r="M72" s="504">
        <f t="shared" ref="M72:N72" si="67">SUM(M73:M77)</f>
        <v>0</v>
      </c>
      <c r="N72" s="504">
        <f t="shared" si="67"/>
        <v>0</v>
      </c>
      <c r="O72" s="344">
        <f t="shared" si="18"/>
        <v>0</v>
      </c>
      <c r="P72" s="407">
        <f t="shared" ref="P72:S72" si="68">SUM(P73:P77)</f>
        <v>0</v>
      </c>
      <c r="Q72" s="408">
        <f t="shared" si="68"/>
        <v>0</v>
      </c>
      <c r="R72" s="409">
        <f t="shared" si="68"/>
        <v>0</v>
      </c>
      <c r="S72" s="409">
        <f t="shared" si="68"/>
        <v>0</v>
      </c>
      <c r="T72" s="344">
        <f t="shared" si="1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5" customHeight="1" x14ac:dyDescent="0.25">
      <c r="A73" s="59" t="s">
        <v>138</v>
      </c>
      <c r="B73" s="59" t="s">
        <v>314</v>
      </c>
      <c r="C73" s="60"/>
      <c r="D73" s="60"/>
      <c r="E73" s="59"/>
      <c r="F73" s="25">
        <f t="shared" ref="F73:F77" si="69">D73*E73</f>
        <v>0</v>
      </c>
      <c r="G73" s="74">
        <f>F73*'Consolidated Budget'!$C$9</f>
        <v>0</v>
      </c>
      <c r="H73" s="205">
        <f t="shared" ref="H73:I77" si="70">F73*$J$8</f>
        <v>0</v>
      </c>
      <c r="I73" s="206">
        <f t="shared" si="70"/>
        <v>0</v>
      </c>
      <c r="J73" s="207"/>
      <c r="K73" s="258"/>
      <c r="L73" s="259"/>
      <c r="M73" s="501">
        <f t="shared" ref="M73:N77" si="71">H73-K73</f>
        <v>0</v>
      </c>
      <c r="N73" s="501">
        <f t="shared" si="71"/>
        <v>0</v>
      </c>
      <c r="O73" s="480">
        <f t="shared" si="18"/>
        <v>0</v>
      </c>
      <c r="P73" s="403"/>
      <c r="Q73" s="384"/>
      <c r="R73" s="385">
        <f t="shared" ref="R73:S77" si="72">H73-P73</f>
        <v>0</v>
      </c>
      <c r="S73" s="385">
        <f t="shared" si="72"/>
        <v>0</v>
      </c>
      <c r="T73" s="452">
        <f t="shared" si="1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5" customHeight="1" x14ac:dyDescent="0.25">
      <c r="A74" s="59" t="s">
        <v>139</v>
      </c>
      <c r="B74" s="59" t="s">
        <v>314</v>
      </c>
      <c r="C74" s="60"/>
      <c r="D74" s="60"/>
      <c r="E74" s="59"/>
      <c r="F74" s="25">
        <f t="shared" si="69"/>
        <v>0</v>
      </c>
      <c r="G74" s="74">
        <f>F74*'Consolidated Budget'!$C$9</f>
        <v>0</v>
      </c>
      <c r="H74" s="197">
        <f t="shared" si="70"/>
        <v>0</v>
      </c>
      <c r="I74" s="25">
        <f t="shared" si="70"/>
        <v>0</v>
      </c>
      <c r="J74" s="198"/>
      <c r="K74" s="223"/>
      <c r="L74" s="229"/>
      <c r="M74" s="224">
        <f t="shared" si="71"/>
        <v>0</v>
      </c>
      <c r="N74" s="224">
        <f t="shared" si="71"/>
        <v>0</v>
      </c>
      <c r="O74" s="231">
        <f t="shared" si="18"/>
        <v>0</v>
      </c>
      <c r="P74" s="392"/>
      <c r="Q74" s="387"/>
      <c r="R74" s="388">
        <f t="shared" si="72"/>
        <v>0</v>
      </c>
      <c r="S74" s="388">
        <f t="shared" si="72"/>
        <v>0</v>
      </c>
      <c r="T74" s="231">
        <f t="shared" si="19"/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5" customHeight="1" x14ac:dyDescent="0.25">
      <c r="A75" s="59" t="s">
        <v>140</v>
      </c>
      <c r="B75" s="59" t="s">
        <v>314</v>
      </c>
      <c r="C75" s="60"/>
      <c r="D75" s="60"/>
      <c r="E75" s="59"/>
      <c r="F75" s="25">
        <f t="shared" si="69"/>
        <v>0</v>
      </c>
      <c r="G75" s="74">
        <f>F75*'Consolidated Budget'!$C$9</f>
        <v>0</v>
      </c>
      <c r="H75" s="197">
        <f t="shared" si="70"/>
        <v>0</v>
      </c>
      <c r="I75" s="25">
        <f t="shared" si="70"/>
        <v>0</v>
      </c>
      <c r="J75" s="198"/>
      <c r="K75" s="223"/>
      <c r="L75" s="229"/>
      <c r="M75" s="224">
        <f t="shared" si="71"/>
        <v>0</v>
      </c>
      <c r="N75" s="224">
        <f t="shared" si="71"/>
        <v>0</v>
      </c>
      <c r="O75" s="231">
        <f t="shared" si="18"/>
        <v>0</v>
      </c>
      <c r="P75" s="392"/>
      <c r="Q75" s="387"/>
      <c r="R75" s="388">
        <f t="shared" si="72"/>
        <v>0</v>
      </c>
      <c r="S75" s="388">
        <f t="shared" si="72"/>
        <v>0</v>
      </c>
      <c r="T75" s="231">
        <f t="shared" si="19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5" customHeight="1" x14ac:dyDescent="0.25">
      <c r="A76" s="59" t="s">
        <v>141</v>
      </c>
      <c r="B76" s="59" t="s">
        <v>314</v>
      </c>
      <c r="C76" s="60"/>
      <c r="D76" s="60"/>
      <c r="E76" s="59"/>
      <c r="F76" s="25">
        <f t="shared" si="69"/>
        <v>0</v>
      </c>
      <c r="G76" s="74">
        <f>F76*'Consolidated Budget'!$C$9</f>
        <v>0</v>
      </c>
      <c r="H76" s="197">
        <f t="shared" si="70"/>
        <v>0</v>
      </c>
      <c r="I76" s="25">
        <f t="shared" si="70"/>
        <v>0</v>
      </c>
      <c r="J76" s="198"/>
      <c r="K76" s="223"/>
      <c r="L76" s="229"/>
      <c r="M76" s="224">
        <f t="shared" si="71"/>
        <v>0</v>
      </c>
      <c r="N76" s="224">
        <f t="shared" si="71"/>
        <v>0</v>
      </c>
      <c r="O76" s="231">
        <f t="shared" si="18"/>
        <v>0</v>
      </c>
      <c r="P76" s="392"/>
      <c r="Q76" s="387"/>
      <c r="R76" s="388">
        <f t="shared" si="72"/>
        <v>0</v>
      </c>
      <c r="S76" s="388">
        <f t="shared" si="72"/>
        <v>0</v>
      </c>
      <c r="T76" s="231">
        <f t="shared" si="19"/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5" customHeight="1" x14ac:dyDescent="0.25">
      <c r="A77" s="59" t="s">
        <v>142</v>
      </c>
      <c r="B77" s="59" t="s">
        <v>314</v>
      </c>
      <c r="C77" s="60"/>
      <c r="D77" s="60"/>
      <c r="E77" s="59"/>
      <c r="F77" s="25">
        <f t="shared" si="69"/>
        <v>0</v>
      </c>
      <c r="G77" s="74">
        <f>F77*'Consolidated Budget'!$C$9</f>
        <v>0</v>
      </c>
      <c r="H77" s="208">
        <f t="shared" si="70"/>
        <v>0</v>
      </c>
      <c r="I77" s="209">
        <f t="shared" si="70"/>
        <v>0</v>
      </c>
      <c r="J77" s="210"/>
      <c r="K77" s="225"/>
      <c r="L77" s="246"/>
      <c r="M77" s="226">
        <f t="shared" si="71"/>
        <v>0</v>
      </c>
      <c r="N77" s="226">
        <f t="shared" si="71"/>
        <v>0</v>
      </c>
      <c r="O77" s="232">
        <f t="shared" si="18"/>
        <v>0</v>
      </c>
      <c r="P77" s="393"/>
      <c r="Q77" s="390"/>
      <c r="R77" s="391">
        <f t="shared" si="72"/>
        <v>0</v>
      </c>
      <c r="S77" s="391">
        <f t="shared" si="72"/>
        <v>0</v>
      </c>
      <c r="T77" s="232">
        <f t="shared" si="19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5" customHeight="1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73">SUM(F79:F83)</f>
        <v>0</v>
      </c>
      <c r="G78" s="67">
        <f t="shared" si="73"/>
        <v>0</v>
      </c>
      <c r="H78" s="138">
        <f t="shared" si="73"/>
        <v>0</v>
      </c>
      <c r="I78" s="139">
        <f t="shared" si="73"/>
        <v>0</v>
      </c>
      <c r="J78" s="140"/>
      <c r="K78" s="502">
        <f t="shared" si="73"/>
        <v>0</v>
      </c>
      <c r="L78" s="503">
        <f t="shared" si="73"/>
        <v>0</v>
      </c>
      <c r="M78" s="504">
        <f t="shared" ref="M78:N78" si="74">SUM(M79:M83)</f>
        <v>0</v>
      </c>
      <c r="N78" s="504">
        <f t="shared" si="74"/>
        <v>0</v>
      </c>
      <c r="O78" s="344">
        <f t="shared" si="18"/>
        <v>0</v>
      </c>
      <c r="P78" s="407">
        <f t="shared" ref="P78:S78" si="75">SUM(P79:P83)</f>
        <v>0</v>
      </c>
      <c r="Q78" s="408">
        <f t="shared" si="75"/>
        <v>0</v>
      </c>
      <c r="R78" s="409">
        <f t="shared" si="75"/>
        <v>0</v>
      </c>
      <c r="S78" s="409">
        <f t="shared" si="75"/>
        <v>0</v>
      </c>
      <c r="T78" s="344">
        <f t="shared" si="1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5" customHeight="1" x14ac:dyDescent="0.25">
      <c r="A79" s="72" t="s">
        <v>144</v>
      </c>
      <c r="B79" s="59" t="s">
        <v>277</v>
      </c>
      <c r="C79" s="60"/>
      <c r="D79" s="60"/>
      <c r="E79" s="59"/>
      <c r="F79" s="25">
        <f t="shared" ref="F79:F83" si="76">D79*E79</f>
        <v>0</v>
      </c>
      <c r="G79" s="74">
        <f>F79*'Consolidated Budget'!$C$9</f>
        <v>0</v>
      </c>
      <c r="H79" s="205">
        <f t="shared" ref="H79:I83" si="77">F79*$J$8</f>
        <v>0</v>
      </c>
      <c r="I79" s="206">
        <f t="shared" si="77"/>
        <v>0</v>
      </c>
      <c r="J79" s="207"/>
      <c r="K79" s="220"/>
      <c r="L79" s="212"/>
      <c r="M79" s="222">
        <f t="shared" ref="M79:N83" si="78">H79-K79</f>
        <v>0</v>
      </c>
      <c r="N79" s="222">
        <f t="shared" si="78"/>
        <v>0</v>
      </c>
      <c r="O79" s="234">
        <f t="shared" si="18"/>
        <v>0</v>
      </c>
      <c r="P79" s="410"/>
      <c r="Q79" s="384"/>
      <c r="R79" s="385">
        <f t="shared" ref="R79:S83" si="79">H79-P79</f>
        <v>0</v>
      </c>
      <c r="S79" s="385">
        <f t="shared" si="79"/>
        <v>0</v>
      </c>
      <c r="T79" s="234">
        <f t="shared" si="1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5" customHeight="1" x14ac:dyDescent="0.25">
      <c r="A80" s="72" t="s">
        <v>145</v>
      </c>
      <c r="B80" s="59" t="s">
        <v>278</v>
      </c>
      <c r="C80" s="60"/>
      <c r="D80" s="60"/>
      <c r="E80" s="59"/>
      <c r="F80" s="25">
        <f t="shared" si="76"/>
        <v>0</v>
      </c>
      <c r="G80" s="74">
        <f>F80*'Consolidated Budget'!$C$9</f>
        <v>0</v>
      </c>
      <c r="H80" s="197">
        <f t="shared" si="77"/>
        <v>0</v>
      </c>
      <c r="I80" s="25">
        <f t="shared" si="77"/>
        <v>0</v>
      </c>
      <c r="J80" s="198"/>
      <c r="K80" s="223"/>
      <c r="L80" s="229"/>
      <c r="M80" s="224">
        <f t="shared" si="78"/>
        <v>0</v>
      </c>
      <c r="N80" s="224">
        <f t="shared" si="78"/>
        <v>0</v>
      </c>
      <c r="O80" s="231">
        <f t="shared" si="18"/>
        <v>0</v>
      </c>
      <c r="P80" s="392"/>
      <c r="Q80" s="387"/>
      <c r="R80" s="388">
        <f t="shared" si="79"/>
        <v>0</v>
      </c>
      <c r="S80" s="388">
        <f t="shared" si="79"/>
        <v>0</v>
      </c>
      <c r="T80" s="231">
        <f t="shared" si="1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5" customHeight="1" x14ac:dyDescent="0.25">
      <c r="A81" s="72" t="s">
        <v>146</v>
      </c>
      <c r="B81" s="59" t="s">
        <v>279</v>
      </c>
      <c r="C81" s="60"/>
      <c r="D81" s="60"/>
      <c r="E81" s="59"/>
      <c r="F81" s="25">
        <f t="shared" si="76"/>
        <v>0</v>
      </c>
      <c r="G81" s="74">
        <f>F81*'Consolidated Budget'!$C$9</f>
        <v>0</v>
      </c>
      <c r="H81" s="197">
        <f t="shared" si="77"/>
        <v>0</v>
      </c>
      <c r="I81" s="25">
        <f t="shared" si="77"/>
        <v>0</v>
      </c>
      <c r="J81" s="198"/>
      <c r="K81" s="223"/>
      <c r="L81" s="229"/>
      <c r="M81" s="224">
        <f t="shared" si="78"/>
        <v>0</v>
      </c>
      <c r="N81" s="224">
        <f t="shared" si="78"/>
        <v>0</v>
      </c>
      <c r="O81" s="231">
        <f t="shared" si="18"/>
        <v>0</v>
      </c>
      <c r="P81" s="392"/>
      <c r="Q81" s="387"/>
      <c r="R81" s="388">
        <f t="shared" si="79"/>
        <v>0</v>
      </c>
      <c r="S81" s="388">
        <f t="shared" si="79"/>
        <v>0</v>
      </c>
      <c r="T81" s="231">
        <f t="shared" si="1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5" customHeight="1" x14ac:dyDescent="0.25">
      <c r="A82" s="72" t="s">
        <v>147</v>
      </c>
      <c r="B82" s="59" t="s">
        <v>280</v>
      </c>
      <c r="C82" s="60"/>
      <c r="D82" s="60"/>
      <c r="E82" s="59"/>
      <c r="F82" s="25">
        <f t="shared" si="76"/>
        <v>0</v>
      </c>
      <c r="G82" s="74">
        <f>F82*'Consolidated Budget'!$C$9</f>
        <v>0</v>
      </c>
      <c r="H82" s="197">
        <f t="shared" si="77"/>
        <v>0</v>
      </c>
      <c r="I82" s="25">
        <f t="shared" si="77"/>
        <v>0</v>
      </c>
      <c r="J82" s="198"/>
      <c r="K82" s="223"/>
      <c r="L82" s="229"/>
      <c r="M82" s="224">
        <f t="shared" si="78"/>
        <v>0</v>
      </c>
      <c r="N82" s="224">
        <f t="shared" si="78"/>
        <v>0</v>
      </c>
      <c r="O82" s="231">
        <f t="shared" si="18"/>
        <v>0</v>
      </c>
      <c r="P82" s="392"/>
      <c r="Q82" s="387"/>
      <c r="R82" s="388">
        <f t="shared" si="79"/>
        <v>0</v>
      </c>
      <c r="S82" s="388">
        <f t="shared" si="79"/>
        <v>0</v>
      </c>
      <c r="T82" s="231">
        <f t="shared" si="1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5" customHeight="1" x14ac:dyDescent="0.25">
      <c r="A83" s="72" t="s">
        <v>148</v>
      </c>
      <c r="B83" s="59" t="s">
        <v>281</v>
      </c>
      <c r="C83" s="60"/>
      <c r="D83" s="60"/>
      <c r="E83" s="59"/>
      <c r="F83" s="25">
        <f t="shared" si="76"/>
        <v>0</v>
      </c>
      <c r="G83" s="74">
        <f>F83*'Consolidated Budget'!$C$9</f>
        <v>0</v>
      </c>
      <c r="H83" s="208">
        <f t="shared" si="77"/>
        <v>0</v>
      </c>
      <c r="I83" s="209">
        <f t="shared" si="77"/>
        <v>0</v>
      </c>
      <c r="J83" s="210"/>
      <c r="K83" s="225"/>
      <c r="L83" s="246"/>
      <c r="M83" s="226">
        <f t="shared" si="78"/>
        <v>0</v>
      </c>
      <c r="N83" s="226">
        <f t="shared" si="78"/>
        <v>0</v>
      </c>
      <c r="O83" s="232">
        <f t="shared" si="18"/>
        <v>0</v>
      </c>
      <c r="P83" s="393"/>
      <c r="Q83" s="390"/>
      <c r="R83" s="391">
        <f t="shared" si="79"/>
        <v>0</v>
      </c>
      <c r="S83" s="391">
        <f t="shared" si="79"/>
        <v>0</v>
      </c>
      <c r="T83" s="232">
        <f t="shared" si="1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5" customHeight="1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80">SUM(F85:F89)</f>
        <v>0</v>
      </c>
      <c r="G84" s="67">
        <f t="shared" si="80"/>
        <v>0</v>
      </c>
      <c r="H84" s="138">
        <f t="shared" si="80"/>
        <v>0</v>
      </c>
      <c r="I84" s="139">
        <f t="shared" si="80"/>
        <v>0</v>
      </c>
      <c r="J84" s="140"/>
      <c r="K84" s="502">
        <f t="shared" si="80"/>
        <v>0</v>
      </c>
      <c r="L84" s="503">
        <f t="shared" si="80"/>
        <v>0</v>
      </c>
      <c r="M84" s="504">
        <f t="shared" ref="M84:N84" si="81">SUM(M85:M89)</f>
        <v>0</v>
      </c>
      <c r="N84" s="504">
        <f t="shared" si="81"/>
        <v>0</v>
      </c>
      <c r="O84" s="344">
        <f t="shared" si="18"/>
        <v>0</v>
      </c>
      <c r="P84" s="407">
        <f t="shared" ref="P84:S84" si="82">SUM(P85:P89)</f>
        <v>0</v>
      </c>
      <c r="Q84" s="408">
        <f t="shared" si="82"/>
        <v>0</v>
      </c>
      <c r="R84" s="409">
        <f t="shared" si="82"/>
        <v>0</v>
      </c>
      <c r="S84" s="409">
        <f t="shared" si="82"/>
        <v>0</v>
      </c>
      <c r="T84" s="344">
        <f t="shared" si="1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5" customHeight="1" x14ac:dyDescent="0.25">
      <c r="A85" s="72" t="s">
        <v>150</v>
      </c>
      <c r="B85" s="59" t="s">
        <v>282</v>
      </c>
      <c r="C85" s="60"/>
      <c r="D85" s="60"/>
      <c r="E85" s="59"/>
      <c r="F85" s="25">
        <f t="shared" ref="F85:F89" si="83">D85*E85</f>
        <v>0</v>
      </c>
      <c r="G85" s="74">
        <f>F85*'Consolidated Budget'!$C$9</f>
        <v>0</v>
      </c>
      <c r="H85" s="205">
        <f t="shared" ref="H85:I89" si="84">F85*$J$8</f>
        <v>0</v>
      </c>
      <c r="I85" s="206">
        <f t="shared" si="84"/>
        <v>0</v>
      </c>
      <c r="J85" s="207"/>
      <c r="K85" s="220"/>
      <c r="L85" s="212"/>
      <c r="M85" s="222">
        <f t="shared" ref="M85:N89" si="85">H85-K85</f>
        <v>0</v>
      </c>
      <c r="N85" s="222">
        <f t="shared" si="85"/>
        <v>0</v>
      </c>
      <c r="O85" s="234">
        <f t="shared" si="18"/>
        <v>0</v>
      </c>
      <c r="P85" s="410"/>
      <c r="Q85" s="384"/>
      <c r="R85" s="385">
        <f t="shared" ref="R85:S89" si="86">H85-P85</f>
        <v>0</v>
      </c>
      <c r="S85" s="385">
        <f t="shared" si="86"/>
        <v>0</v>
      </c>
      <c r="T85" s="234">
        <f t="shared" si="1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5" customHeight="1" x14ac:dyDescent="0.25">
      <c r="A86" s="72" t="s">
        <v>151</v>
      </c>
      <c r="B86" s="59" t="s">
        <v>283</v>
      </c>
      <c r="C86" s="60"/>
      <c r="D86" s="60"/>
      <c r="E86" s="59"/>
      <c r="F86" s="25">
        <f t="shared" si="83"/>
        <v>0</v>
      </c>
      <c r="G86" s="74">
        <f>F86*'Consolidated Budget'!$C$9</f>
        <v>0</v>
      </c>
      <c r="H86" s="197">
        <f t="shared" si="84"/>
        <v>0</v>
      </c>
      <c r="I86" s="25">
        <f t="shared" si="84"/>
        <v>0</v>
      </c>
      <c r="J86" s="198"/>
      <c r="K86" s="223"/>
      <c r="L86" s="229"/>
      <c r="M86" s="224">
        <f t="shared" si="85"/>
        <v>0</v>
      </c>
      <c r="N86" s="224">
        <f t="shared" si="85"/>
        <v>0</v>
      </c>
      <c r="O86" s="231">
        <f t="shared" si="18"/>
        <v>0</v>
      </c>
      <c r="P86" s="392"/>
      <c r="Q86" s="387"/>
      <c r="R86" s="388">
        <f t="shared" si="86"/>
        <v>0</v>
      </c>
      <c r="S86" s="388">
        <f t="shared" si="86"/>
        <v>0</v>
      </c>
      <c r="T86" s="231">
        <f t="shared" si="1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5" customHeight="1" x14ac:dyDescent="0.25">
      <c r="A87" s="72" t="s">
        <v>152</v>
      </c>
      <c r="B87" s="59" t="s">
        <v>284</v>
      </c>
      <c r="C87" s="60"/>
      <c r="D87" s="60"/>
      <c r="E87" s="59"/>
      <c r="F87" s="25">
        <f t="shared" si="83"/>
        <v>0</v>
      </c>
      <c r="G87" s="74">
        <f>F87*'Consolidated Budget'!$C$9</f>
        <v>0</v>
      </c>
      <c r="H87" s="197">
        <f t="shared" si="84"/>
        <v>0</v>
      </c>
      <c r="I87" s="25">
        <f t="shared" si="84"/>
        <v>0</v>
      </c>
      <c r="J87" s="198"/>
      <c r="K87" s="223"/>
      <c r="L87" s="229"/>
      <c r="M87" s="224">
        <f t="shared" si="85"/>
        <v>0</v>
      </c>
      <c r="N87" s="224">
        <f t="shared" si="85"/>
        <v>0</v>
      </c>
      <c r="O87" s="231">
        <f t="shared" si="18"/>
        <v>0</v>
      </c>
      <c r="P87" s="392"/>
      <c r="Q87" s="387"/>
      <c r="R87" s="388">
        <f t="shared" si="86"/>
        <v>0</v>
      </c>
      <c r="S87" s="388">
        <f t="shared" si="86"/>
        <v>0</v>
      </c>
      <c r="T87" s="231">
        <f t="shared" si="1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5" customHeight="1" x14ac:dyDescent="0.25">
      <c r="A88" s="72" t="s">
        <v>153</v>
      </c>
      <c r="B88" s="59" t="s">
        <v>285</v>
      </c>
      <c r="C88" s="60"/>
      <c r="D88" s="60"/>
      <c r="E88" s="59"/>
      <c r="F88" s="25">
        <f t="shared" si="83"/>
        <v>0</v>
      </c>
      <c r="G88" s="74">
        <f>F88*'Consolidated Budget'!$C$9</f>
        <v>0</v>
      </c>
      <c r="H88" s="197">
        <f t="shared" si="84"/>
        <v>0</v>
      </c>
      <c r="I88" s="25">
        <f t="shared" si="84"/>
        <v>0</v>
      </c>
      <c r="J88" s="198"/>
      <c r="K88" s="223"/>
      <c r="L88" s="229"/>
      <c r="M88" s="224">
        <f t="shared" si="85"/>
        <v>0</v>
      </c>
      <c r="N88" s="224">
        <f t="shared" si="85"/>
        <v>0</v>
      </c>
      <c r="O88" s="231">
        <f t="shared" si="18"/>
        <v>0</v>
      </c>
      <c r="P88" s="392"/>
      <c r="Q88" s="387"/>
      <c r="R88" s="388">
        <f t="shared" si="86"/>
        <v>0</v>
      </c>
      <c r="S88" s="388">
        <f t="shared" si="86"/>
        <v>0</v>
      </c>
      <c r="T88" s="231">
        <f t="shared" si="1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5" customHeight="1" x14ac:dyDescent="0.25">
      <c r="A89" s="72" t="s">
        <v>154</v>
      </c>
      <c r="B89" s="59" t="s">
        <v>286</v>
      </c>
      <c r="C89" s="60"/>
      <c r="D89" s="60"/>
      <c r="E89" s="59"/>
      <c r="F89" s="25">
        <f t="shared" si="83"/>
        <v>0</v>
      </c>
      <c r="G89" s="74">
        <f>F89*'Consolidated Budget'!$C$9</f>
        <v>0</v>
      </c>
      <c r="H89" s="208">
        <f t="shared" si="84"/>
        <v>0</v>
      </c>
      <c r="I89" s="209">
        <f t="shared" si="84"/>
        <v>0</v>
      </c>
      <c r="J89" s="210"/>
      <c r="K89" s="225"/>
      <c r="L89" s="246"/>
      <c r="M89" s="226">
        <f t="shared" si="85"/>
        <v>0</v>
      </c>
      <c r="N89" s="226">
        <f t="shared" si="85"/>
        <v>0</v>
      </c>
      <c r="O89" s="232">
        <f t="shared" si="18"/>
        <v>0</v>
      </c>
      <c r="P89" s="393"/>
      <c r="Q89" s="390"/>
      <c r="R89" s="391">
        <f t="shared" si="86"/>
        <v>0</v>
      </c>
      <c r="S89" s="391">
        <f t="shared" si="86"/>
        <v>0</v>
      </c>
      <c r="T89" s="232">
        <f t="shared" si="1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5" customHeight="1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87">SUM(F91:F95)</f>
        <v>0</v>
      </c>
      <c r="G90" s="67">
        <f t="shared" si="87"/>
        <v>0</v>
      </c>
      <c r="H90" s="138">
        <f t="shared" si="87"/>
        <v>0</v>
      </c>
      <c r="I90" s="139">
        <f t="shared" si="87"/>
        <v>0</v>
      </c>
      <c r="J90" s="140"/>
      <c r="K90" s="502">
        <f t="shared" si="87"/>
        <v>0</v>
      </c>
      <c r="L90" s="503">
        <f t="shared" si="87"/>
        <v>0</v>
      </c>
      <c r="M90" s="504">
        <f t="shared" ref="M90:N90" si="88">SUM(M91:M95)</f>
        <v>0</v>
      </c>
      <c r="N90" s="504">
        <f t="shared" si="88"/>
        <v>0</v>
      </c>
      <c r="O90" s="344">
        <f t="shared" si="18"/>
        <v>0</v>
      </c>
      <c r="P90" s="407">
        <f t="shared" ref="P90:S90" si="89">SUM(P91:P95)</f>
        <v>0</v>
      </c>
      <c r="Q90" s="408">
        <f t="shared" si="89"/>
        <v>0</v>
      </c>
      <c r="R90" s="409">
        <f t="shared" si="89"/>
        <v>0</v>
      </c>
      <c r="S90" s="409">
        <f t="shared" si="89"/>
        <v>0</v>
      </c>
      <c r="T90" s="344">
        <f t="shared" si="1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5" customHeight="1" x14ac:dyDescent="0.25">
      <c r="A91" s="72" t="s">
        <v>156</v>
      </c>
      <c r="B91" s="59" t="s">
        <v>287</v>
      </c>
      <c r="C91" s="60"/>
      <c r="D91" s="60"/>
      <c r="E91" s="59"/>
      <c r="F91" s="25">
        <f t="shared" ref="F91:F95" si="90">D91*E91</f>
        <v>0</v>
      </c>
      <c r="G91" s="74">
        <f>F91*'Consolidated Budget'!$C$9</f>
        <v>0</v>
      </c>
      <c r="H91" s="205">
        <f t="shared" ref="H91:I95" si="91">F91*$J$8</f>
        <v>0</v>
      </c>
      <c r="I91" s="206">
        <f t="shared" si="91"/>
        <v>0</v>
      </c>
      <c r="J91" s="207"/>
      <c r="K91" s="258"/>
      <c r="L91" s="259"/>
      <c r="M91" s="501">
        <f t="shared" ref="M91:N95" si="92">H91-K91</f>
        <v>0</v>
      </c>
      <c r="N91" s="501">
        <f t="shared" si="92"/>
        <v>0</v>
      </c>
      <c r="O91" s="480">
        <f t="shared" si="18"/>
        <v>0</v>
      </c>
      <c r="P91" s="403"/>
      <c r="Q91" s="384"/>
      <c r="R91" s="385">
        <f t="shared" ref="R91:S95" si="93">H91-P91</f>
        <v>0</v>
      </c>
      <c r="S91" s="385">
        <f t="shared" si="93"/>
        <v>0</v>
      </c>
      <c r="T91" s="452">
        <f t="shared" si="1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5" customHeight="1" x14ac:dyDescent="0.25">
      <c r="A92" s="72" t="s">
        <v>157</v>
      </c>
      <c r="B92" s="59" t="s">
        <v>288</v>
      </c>
      <c r="C92" s="60"/>
      <c r="D92" s="60"/>
      <c r="E92" s="59"/>
      <c r="F92" s="25">
        <f t="shared" si="90"/>
        <v>0</v>
      </c>
      <c r="G92" s="74">
        <f>F92*'Consolidated Budget'!$C$9</f>
        <v>0</v>
      </c>
      <c r="H92" s="197">
        <f t="shared" si="91"/>
        <v>0</v>
      </c>
      <c r="I92" s="25">
        <f t="shared" si="91"/>
        <v>0</v>
      </c>
      <c r="J92" s="198"/>
      <c r="K92" s="223"/>
      <c r="L92" s="229"/>
      <c r="M92" s="224">
        <f t="shared" si="92"/>
        <v>0</v>
      </c>
      <c r="N92" s="224">
        <f t="shared" si="92"/>
        <v>0</v>
      </c>
      <c r="O92" s="231">
        <f t="shared" si="18"/>
        <v>0</v>
      </c>
      <c r="P92" s="392"/>
      <c r="Q92" s="387"/>
      <c r="R92" s="388">
        <f t="shared" si="93"/>
        <v>0</v>
      </c>
      <c r="S92" s="388">
        <f t="shared" si="93"/>
        <v>0</v>
      </c>
      <c r="T92" s="231">
        <f t="shared" si="1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5" customHeight="1" x14ac:dyDescent="0.25">
      <c r="A93" s="72" t="s">
        <v>158</v>
      </c>
      <c r="B93" s="59" t="s">
        <v>289</v>
      </c>
      <c r="C93" s="60"/>
      <c r="D93" s="60"/>
      <c r="E93" s="59"/>
      <c r="F93" s="25">
        <f t="shared" si="90"/>
        <v>0</v>
      </c>
      <c r="G93" s="74">
        <f>F93*'Consolidated Budget'!$C$9</f>
        <v>0</v>
      </c>
      <c r="H93" s="197">
        <f t="shared" si="91"/>
        <v>0</v>
      </c>
      <c r="I93" s="25">
        <f t="shared" si="91"/>
        <v>0</v>
      </c>
      <c r="J93" s="198"/>
      <c r="K93" s="223"/>
      <c r="L93" s="229"/>
      <c r="M93" s="224">
        <f t="shared" si="92"/>
        <v>0</v>
      </c>
      <c r="N93" s="224">
        <f t="shared" si="92"/>
        <v>0</v>
      </c>
      <c r="O93" s="231">
        <f t="shared" si="18"/>
        <v>0</v>
      </c>
      <c r="P93" s="392"/>
      <c r="Q93" s="387"/>
      <c r="R93" s="388">
        <f t="shared" si="93"/>
        <v>0</v>
      </c>
      <c r="S93" s="388">
        <f t="shared" si="93"/>
        <v>0</v>
      </c>
      <c r="T93" s="231">
        <f t="shared" si="1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5" customHeight="1" x14ac:dyDescent="0.25">
      <c r="A94" s="72" t="s">
        <v>159</v>
      </c>
      <c r="B94" s="59" t="s">
        <v>290</v>
      </c>
      <c r="C94" s="60"/>
      <c r="D94" s="60"/>
      <c r="E94" s="59"/>
      <c r="F94" s="25">
        <f t="shared" si="90"/>
        <v>0</v>
      </c>
      <c r="G94" s="74">
        <f>F94*'Consolidated Budget'!$C$9</f>
        <v>0</v>
      </c>
      <c r="H94" s="197">
        <f t="shared" si="91"/>
        <v>0</v>
      </c>
      <c r="I94" s="25">
        <f t="shared" si="91"/>
        <v>0</v>
      </c>
      <c r="J94" s="198"/>
      <c r="K94" s="223"/>
      <c r="L94" s="229"/>
      <c r="M94" s="224">
        <f t="shared" si="92"/>
        <v>0</v>
      </c>
      <c r="N94" s="224">
        <f t="shared" si="92"/>
        <v>0</v>
      </c>
      <c r="O94" s="231">
        <f t="shared" ref="O94:O102" si="94">IFERROR(L94/I94,0)</f>
        <v>0</v>
      </c>
      <c r="P94" s="392"/>
      <c r="Q94" s="387"/>
      <c r="R94" s="388">
        <f t="shared" si="93"/>
        <v>0</v>
      </c>
      <c r="S94" s="388">
        <f t="shared" si="93"/>
        <v>0</v>
      </c>
      <c r="T94" s="231">
        <f t="shared" ref="T94:T102" si="95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5" customHeight="1" x14ac:dyDescent="0.25">
      <c r="A95" s="72" t="s">
        <v>160</v>
      </c>
      <c r="B95" s="59" t="s">
        <v>291</v>
      </c>
      <c r="C95" s="60"/>
      <c r="D95" s="60"/>
      <c r="E95" s="59"/>
      <c r="F95" s="25">
        <f t="shared" si="90"/>
        <v>0</v>
      </c>
      <c r="G95" s="74">
        <f>F95*'Consolidated Budget'!$C$9</f>
        <v>0</v>
      </c>
      <c r="H95" s="208">
        <f t="shared" si="91"/>
        <v>0</v>
      </c>
      <c r="I95" s="209">
        <f t="shared" si="91"/>
        <v>0</v>
      </c>
      <c r="J95" s="210"/>
      <c r="K95" s="225"/>
      <c r="L95" s="246"/>
      <c r="M95" s="226">
        <f t="shared" si="92"/>
        <v>0</v>
      </c>
      <c r="N95" s="226">
        <f t="shared" si="92"/>
        <v>0</v>
      </c>
      <c r="O95" s="232">
        <f t="shared" si="94"/>
        <v>0</v>
      </c>
      <c r="P95" s="393"/>
      <c r="Q95" s="390"/>
      <c r="R95" s="391">
        <f t="shared" si="93"/>
        <v>0</v>
      </c>
      <c r="S95" s="391">
        <f t="shared" si="93"/>
        <v>0</v>
      </c>
      <c r="T95" s="232">
        <f t="shared" si="95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5" customHeight="1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96">SUM(F97:F101)</f>
        <v>0</v>
      </c>
      <c r="G96" s="67">
        <f t="shared" si="96"/>
        <v>0</v>
      </c>
      <c r="H96" s="138">
        <f t="shared" si="96"/>
        <v>0</v>
      </c>
      <c r="I96" s="139">
        <f t="shared" si="96"/>
        <v>0</v>
      </c>
      <c r="J96" s="140"/>
      <c r="K96" s="502">
        <f t="shared" si="96"/>
        <v>0</v>
      </c>
      <c r="L96" s="503">
        <f t="shared" si="96"/>
        <v>0</v>
      </c>
      <c r="M96" s="504">
        <f t="shared" ref="M96:N96" si="97">SUM(M97:M101)</f>
        <v>0</v>
      </c>
      <c r="N96" s="504">
        <f t="shared" si="97"/>
        <v>0</v>
      </c>
      <c r="O96" s="344">
        <f t="shared" si="94"/>
        <v>0</v>
      </c>
      <c r="P96" s="407">
        <f t="shared" ref="P96:S96" si="98">SUM(P97:P101)</f>
        <v>0</v>
      </c>
      <c r="Q96" s="408">
        <f t="shared" si="98"/>
        <v>0</v>
      </c>
      <c r="R96" s="409">
        <f t="shared" si="98"/>
        <v>0</v>
      </c>
      <c r="S96" s="409">
        <f t="shared" si="98"/>
        <v>0</v>
      </c>
      <c r="T96" s="344">
        <f t="shared" si="95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5" customHeight="1" x14ac:dyDescent="0.25">
      <c r="A97" s="72" t="s">
        <v>162</v>
      </c>
      <c r="B97" s="59" t="s">
        <v>255</v>
      </c>
      <c r="C97" s="60"/>
      <c r="D97" s="60"/>
      <c r="E97" s="59"/>
      <c r="F97" s="25">
        <f t="shared" ref="F97:F101" si="99">D97*E97</f>
        <v>0</v>
      </c>
      <c r="G97" s="74">
        <f>F97*'Consolidated Budget'!$C$9</f>
        <v>0</v>
      </c>
      <c r="H97" s="205">
        <f t="shared" ref="H97:I101" si="100">F97*$J$8</f>
        <v>0</v>
      </c>
      <c r="I97" s="206">
        <f t="shared" si="100"/>
        <v>0</v>
      </c>
      <c r="J97" s="207"/>
      <c r="K97" s="258"/>
      <c r="L97" s="259"/>
      <c r="M97" s="501">
        <f t="shared" ref="M97:N101" si="101">H97-K97</f>
        <v>0</v>
      </c>
      <c r="N97" s="501">
        <f t="shared" si="101"/>
        <v>0</v>
      </c>
      <c r="O97" s="480">
        <f t="shared" si="94"/>
        <v>0</v>
      </c>
      <c r="P97" s="403"/>
      <c r="Q97" s="384"/>
      <c r="R97" s="385">
        <f t="shared" ref="R97:S101" si="102">H97-P97</f>
        <v>0</v>
      </c>
      <c r="S97" s="385">
        <f t="shared" si="102"/>
        <v>0</v>
      </c>
      <c r="T97" s="452">
        <f t="shared" si="95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5" customHeight="1" x14ac:dyDescent="0.25">
      <c r="A98" s="72" t="s">
        <v>163</v>
      </c>
      <c r="B98" s="59" t="s">
        <v>256</v>
      </c>
      <c r="C98" s="60"/>
      <c r="D98" s="60"/>
      <c r="E98" s="59"/>
      <c r="F98" s="25">
        <f t="shared" si="99"/>
        <v>0</v>
      </c>
      <c r="G98" s="74">
        <f>F98*'Consolidated Budget'!$C$9</f>
        <v>0</v>
      </c>
      <c r="H98" s="197">
        <f t="shared" si="100"/>
        <v>0</v>
      </c>
      <c r="I98" s="25">
        <f t="shared" si="100"/>
        <v>0</v>
      </c>
      <c r="J98" s="198"/>
      <c r="K98" s="223"/>
      <c r="L98" s="229"/>
      <c r="M98" s="224">
        <f t="shared" si="101"/>
        <v>0</v>
      </c>
      <c r="N98" s="224">
        <f t="shared" si="101"/>
        <v>0</v>
      </c>
      <c r="O98" s="231">
        <f t="shared" si="94"/>
        <v>0</v>
      </c>
      <c r="P98" s="392"/>
      <c r="Q98" s="387"/>
      <c r="R98" s="388">
        <f t="shared" si="102"/>
        <v>0</v>
      </c>
      <c r="S98" s="388">
        <f t="shared" si="102"/>
        <v>0</v>
      </c>
      <c r="T98" s="231">
        <f t="shared" si="95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5" customHeight="1" x14ac:dyDescent="0.25">
      <c r="A99" s="72" t="s">
        <v>164</v>
      </c>
      <c r="B99" s="59" t="s">
        <v>257</v>
      </c>
      <c r="C99" s="60"/>
      <c r="D99" s="60"/>
      <c r="E99" s="59"/>
      <c r="F99" s="25">
        <f t="shared" si="99"/>
        <v>0</v>
      </c>
      <c r="G99" s="74">
        <f>F99*'Consolidated Budget'!$C$9</f>
        <v>0</v>
      </c>
      <c r="H99" s="197">
        <f t="shared" si="100"/>
        <v>0</v>
      </c>
      <c r="I99" s="25">
        <f t="shared" si="100"/>
        <v>0</v>
      </c>
      <c r="J99" s="198"/>
      <c r="K99" s="223"/>
      <c r="L99" s="229"/>
      <c r="M99" s="224">
        <f t="shared" si="101"/>
        <v>0</v>
      </c>
      <c r="N99" s="224">
        <f t="shared" si="101"/>
        <v>0</v>
      </c>
      <c r="O99" s="231">
        <f t="shared" si="94"/>
        <v>0</v>
      </c>
      <c r="P99" s="392"/>
      <c r="Q99" s="387"/>
      <c r="R99" s="388">
        <f t="shared" si="102"/>
        <v>0</v>
      </c>
      <c r="S99" s="388">
        <f t="shared" si="102"/>
        <v>0</v>
      </c>
      <c r="T99" s="231">
        <f t="shared" si="95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5" customHeight="1" x14ac:dyDescent="0.25">
      <c r="A100" s="72" t="s">
        <v>165</v>
      </c>
      <c r="B100" s="59" t="s">
        <v>258</v>
      </c>
      <c r="C100" s="60"/>
      <c r="D100" s="60"/>
      <c r="E100" s="59"/>
      <c r="F100" s="25">
        <f t="shared" si="99"/>
        <v>0</v>
      </c>
      <c r="G100" s="74">
        <f>F100*'Consolidated Budget'!$C$9</f>
        <v>0</v>
      </c>
      <c r="H100" s="197">
        <f t="shared" si="100"/>
        <v>0</v>
      </c>
      <c r="I100" s="25">
        <f t="shared" si="100"/>
        <v>0</v>
      </c>
      <c r="J100" s="198"/>
      <c r="K100" s="223"/>
      <c r="L100" s="229"/>
      <c r="M100" s="224">
        <f t="shared" si="101"/>
        <v>0</v>
      </c>
      <c r="N100" s="224">
        <f t="shared" si="101"/>
        <v>0</v>
      </c>
      <c r="O100" s="231">
        <f t="shared" si="94"/>
        <v>0</v>
      </c>
      <c r="P100" s="392"/>
      <c r="Q100" s="387"/>
      <c r="R100" s="388">
        <f t="shared" si="102"/>
        <v>0</v>
      </c>
      <c r="S100" s="388">
        <f t="shared" si="102"/>
        <v>0</v>
      </c>
      <c r="T100" s="231">
        <f t="shared" si="95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5" customHeight="1" x14ac:dyDescent="0.25">
      <c r="A101" s="72" t="s">
        <v>166</v>
      </c>
      <c r="B101" s="59" t="s">
        <v>259</v>
      </c>
      <c r="C101" s="60"/>
      <c r="D101" s="60"/>
      <c r="E101" s="59"/>
      <c r="F101" s="25">
        <f t="shared" si="99"/>
        <v>0</v>
      </c>
      <c r="G101" s="74">
        <f>F101*'Consolidated Budget'!$C$9</f>
        <v>0</v>
      </c>
      <c r="H101" s="197">
        <f t="shared" si="100"/>
        <v>0</v>
      </c>
      <c r="I101" s="25">
        <f t="shared" si="100"/>
        <v>0</v>
      </c>
      <c r="J101" s="250"/>
      <c r="K101" s="225"/>
      <c r="L101" s="246"/>
      <c r="M101" s="226">
        <f t="shared" si="101"/>
        <v>0</v>
      </c>
      <c r="N101" s="226">
        <f t="shared" si="101"/>
        <v>0</v>
      </c>
      <c r="O101" s="232">
        <f t="shared" si="94"/>
        <v>0</v>
      </c>
      <c r="P101" s="393"/>
      <c r="Q101" s="390"/>
      <c r="R101" s="391">
        <f t="shared" si="102"/>
        <v>0</v>
      </c>
      <c r="S101" s="391">
        <f t="shared" si="102"/>
        <v>0</v>
      </c>
      <c r="T101" s="232">
        <f t="shared" si="95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5" customHeight="1" thickBot="1" x14ac:dyDescent="0.35">
      <c r="A102" s="508"/>
      <c r="B102" s="509" t="s">
        <v>167</v>
      </c>
      <c r="C102" s="638"/>
      <c r="D102" s="639"/>
      <c r="E102" s="640"/>
      <c r="F102" s="90">
        <f t="shared" ref="F102:N102" si="103">F30+F36+F42+F48+F54+F60+F66+F72+F78+F84+F90+F96</f>
        <v>0</v>
      </c>
      <c r="G102" s="137">
        <f t="shared" si="103"/>
        <v>0</v>
      </c>
      <c r="H102" s="281">
        <f>H30+H36+H42+H48+H54+H60+H66+H72+H78+H84+H90+H96</f>
        <v>0</v>
      </c>
      <c r="I102" s="282">
        <f t="shared" si="103"/>
        <v>0</v>
      </c>
      <c r="J102" s="283"/>
      <c r="K102" s="284">
        <f t="shared" si="103"/>
        <v>0</v>
      </c>
      <c r="L102" s="285">
        <f t="shared" si="103"/>
        <v>0</v>
      </c>
      <c r="M102" s="286">
        <f t="shared" si="103"/>
        <v>0</v>
      </c>
      <c r="N102" s="286">
        <f t="shared" si="103"/>
        <v>0</v>
      </c>
      <c r="O102" s="295">
        <f t="shared" si="94"/>
        <v>0</v>
      </c>
      <c r="P102" s="411">
        <f t="shared" ref="P102:S102" si="104">P30+P36+P42+P48+P54+P60+P66+P72+P78+P84+P90+P96</f>
        <v>0</v>
      </c>
      <c r="Q102" s="412">
        <f t="shared" si="104"/>
        <v>0</v>
      </c>
      <c r="R102" s="413">
        <f t="shared" si="104"/>
        <v>0</v>
      </c>
      <c r="S102" s="413">
        <f t="shared" si="104"/>
        <v>0</v>
      </c>
      <c r="T102" s="295">
        <f t="shared" si="95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5" customHeight="1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5" customHeight="1" thickBot="1" x14ac:dyDescent="0.35">
      <c r="A104" s="260">
        <v>3</v>
      </c>
      <c r="B104" s="261" t="s">
        <v>168</v>
      </c>
      <c r="C104" s="262"/>
      <c r="D104" s="263"/>
      <c r="E104" s="264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5" customHeight="1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:O114" si="105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06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5" customHeight="1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:F108" si="107">D106*E106</f>
        <v>0</v>
      </c>
      <c r="G106" s="74">
        <f>F106*'Consolidated Budget'!$C$9</f>
        <v>0</v>
      </c>
      <c r="H106" s="205">
        <f t="shared" ref="H106:I108" si="108">F106*$J$8</f>
        <v>0</v>
      </c>
      <c r="I106" s="206">
        <f t="shared" si="108"/>
        <v>0</v>
      </c>
      <c r="J106" s="207"/>
      <c r="K106" s="220"/>
      <c r="L106" s="212"/>
      <c r="M106" s="222">
        <f t="shared" ref="M106:N106" si="109">H106-K106</f>
        <v>0</v>
      </c>
      <c r="N106" s="222">
        <f t="shared" si="109"/>
        <v>0</v>
      </c>
      <c r="O106" s="234">
        <f t="shared" si="105"/>
        <v>0</v>
      </c>
      <c r="P106" s="410"/>
      <c r="Q106" s="384"/>
      <c r="R106" s="385">
        <f t="shared" ref="R106:S108" si="110">H106-P106</f>
        <v>0</v>
      </c>
      <c r="S106" s="385">
        <f t="shared" si="110"/>
        <v>0</v>
      </c>
      <c r="T106" s="234">
        <f t="shared" si="106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5" customHeight="1" x14ac:dyDescent="0.25">
      <c r="A107" s="72" t="s">
        <v>172</v>
      </c>
      <c r="B107" s="59" t="s">
        <v>173</v>
      </c>
      <c r="C107" s="60"/>
      <c r="D107" s="60"/>
      <c r="E107" s="59"/>
      <c r="F107" s="25">
        <f t="shared" si="107"/>
        <v>0</v>
      </c>
      <c r="G107" s="74">
        <f>F107*'Consolidated Budget'!$C$9</f>
        <v>0</v>
      </c>
      <c r="H107" s="475">
        <f t="shared" si="108"/>
        <v>0</v>
      </c>
      <c r="I107" s="476">
        <f t="shared" si="108"/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si="110"/>
        <v>0</v>
      </c>
      <c r="S107" s="385">
        <f t="shared" si="110"/>
        <v>0</v>
      </c>
      <c r="T107" s="234">
        <f t="shared" si="106"/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5" customHeight="1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07"/>
        <v>0</v>
      </c>
      <c r="G108" s="74">
        <f>F108*'Consolidated Budget'!$C$9</f>
        <v>0</v>
      </c>
      <c r="H108" s="475">
        <f t="shared" si="108"/>
        <v>0</v>
      </c>
      <c r="I108" s="476">
        <f t="shared" si="108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10"/>
        <v>0</v>
      </c>
      <c r="S108" s="385">
        <f t="shared" si="110"/>
        <v>0</v>
      </c>
      <c r="T108" s="234">
        <f t="shared" si="106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5" customHeight="1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11">SUM(F110:F113)</f>
        <v>0</v>
      </c>
      <c r="G109" s="142">
        <f t="shared" si="111"/>
        <v>0</v>
      </c>
      <c r="H109" s="143">
        <f t="shared" si="111"/>
        <v>0</v>
      </c>
      <c r="I109" s="251">
        <f t="shared" si="111"/>
        <v>0</v>
      </c>
      <c r="J109" s="252"/>
      <c r="K109" s="319">
        <f t="shared" si="111"/>
        <v>0</v>
      </c>
      <c r="L109" s="320">
        <f t="shared" si="111"/>
        <v>0</v>
      </c>
      <c r="M109" s="513">
        <f t="shared" ref="M109:N109" si="112">SUM(M110:M113)</f>
        <v>0</v>
      </c>
      <c r="N109" s="513">
        <f t="shared" si="112"/>
        <v>0</v>
      </c>
      <c r="O109" s="453">
        <f t="shared" si="105"/>
        <v>0</v>
      </c>
      <c r="P109" s="419">
        <f t="shared" ref="P109:S109" si="113">SUM(P110:P113)</f>
        <v>0</v>
      </c>
      <c r="Q109" s="420">
        <f t="shared" si="113"/>
        <v>0</v>
      </c>
      <c r="R109" s="421">
        <f t="shared" si="113"/>
        <v>0</v>
      </c>
      <c r="S109" s="421">
        <f t="shared" si="113"/>
        <v>0</v>
      </c>
      <c r="T109" s="456">
        <f t="shared" si="106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5" customHeight="1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14">D110*E110</f>
        <v>0</v>
      </c>
      <c r="G110" s="74">
        <f>F110*'Consolidated Budget'!$C$9</f>
        <v>0</v>
      </c>
      <c r="H110" s="205">
        <f t="shared" ref="H110:I113" si="115">F110*$J$8</f>
        <v>0</v>
      </c>
      <c r="I110" s="206">
        <f t="shared" si="115"/>
        <v>0</v>
      </c>
      <c r="J110" s="207"/>
      <c r="K110" s="220"/>
      <c r="L110" s="212"/>
      <c r="M110" s="222">
        <f t="shared" ref="M110:N113" si="116">H110-K110</f>
        <v>0</v>
      </c>
      <c r="N110" s="222">
        <f t="shared" si="116"/>
        <v>0</v>
      </c>
      <c r="O110" s="234">
        <f t="shared" si="105"/>
        <v>0</v>
      </c>
      <c r="P110" s="410"/>
      <c r="Q110" s="384"/>
      <c r="R110" s="385">
        <f t="shared" ref="R110:S113" si="117">H110-P110</f>
        <v>0</v>
      </c>
      <c r="S110" s="385">
        <f t="shared" si="117"/>
        <v>0</v>
      </c>
      <c r="T110" s="234">
        <f t="shared" si="106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5" customHeight="1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14"/>
        <v>0</v>
      </c>
      <c r="G111" s="74">
        <f>F111*'Consolidated Budget'!$C$9</f>
        <v>0</v>
      </c>
      <c r="H111" s="197">
        <f t="shared" si="115"/>
        <v>0</v>
      </c>
      <c r="I111" s="25">
        <f t="shared" si="115"/>
        <v>0</v>
      </c>
      <c r="J111" s="198"/>
      <c r="K111" s="223"/>
      <c r="L111" s="229"/>
      <c r="M111" s="224">
        <f t="shared" si="116"/>
        <v>0</v>
      </c>
      <c r="N111" s="224">
        <f t="shared" si="116"/>
        <v>0</v>
      </c>
      <c r="O111" s="231">
        <f t="shared" si="105"/>
        <v>0</v>
      </c>
      <c r="P111" s="392"/>
      <c r="Q111" s="387"/>
      <c r="R111" s="388">
        <f t="shared" si="117"/>
        <v>0</v>
      </c>
      <c r="S111" s="388">
        <f t="shared" si="117"/>
        <v>0</v>
      </c>
      <c r="T111" s="231">
        <f t="shared" si="106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5" customHeight="1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14"/>
        <v>0</v>
      </c>
      <c r="G112" s="74">
        <f>F112*'Consolidated Budget'!$C$9</f>
        <v>0</v>
      </c>
      <c r="H112" s="197">
        <f t="shared" si="115"/>
        <v>0</v>
      </c>
      <c r="I112" s="25">
        <f t="shared" si="115"/>
        <v>0</v>
      </c>
      <c r="J112" s="198"/>
      <c r="K112" s="223"/>
      <c r="L112" s="229"/>
      <c r="M112" s="224">
        <f t="shared" si="116"/>
        <v>0</v>
      </c>
      <c r="N112" s="224">
        <f t="shared" si="116"/>
        <v>0</v>
      </c>
      <c r="O112" s="231">
        <f t="shared" si="105"/>
        <v>0</v>
      </c>
      <c r="P112" s="392"/>
      <c r="Q112" s="387"/>
      <c r="R112" s="388">
        <f t="shared" si="117"/>
        <v>0</v>
      </c>
      <c r="S112" s="388">
        <f t="shared" si="117"/>
        <v>0</v>
      </c>
      <c r="T112" s="231">
        <f t="shared" si="106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5" customHeight="1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14"/>
        <v>0</v>
      </c>
      <c r="G113" s="74">
        <f>F113*'Consolidated Budget'!$C$9</f>
        <v>0</v>
      </c>
      <c r="H113" s="208">
        <f t="shared" si="115"/>
        <v>0</v>
      </c>
      <c r="I113" s="209">
        <f t="shared" si="115"/>
        <v>0</v>
      </c>
      <c r="J113" s="210"/>
      <c r="K113" s="225"/>
      <c r="L113" s="246"/>
      <c r="M113" s="226">
        <f t="shared" si="116"/>
        <v>0</v>
      </c>
      <c r="N113" s="226">
        <f t="shared" si="116"/>
        <v>0</v>
      </c>
      <c r="O113" s="232">
        <f t="shared" si="105"/>
        <v>0</v>
      </c>
      <c r="P113" s="393"/>
      <c r="Q113" s="390"/>
      <c r="R113" s="391">
        <f t="shared" si="117"/>
        <v>0</v>
      </c>
      <c r="S113" s="391">
        <f t="shared" si="117"/>
        <v>0</v>
      </c>
      <c r="T113" s="232">
        <f t="shared" si="106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5" customHeight="1" thickBot="1" x14ac:dyDescent="0.35">
      <c r="A114" s="514"/>
      <c r="B114" s="515" t="s">
        <v>185</v>
      </c>
      <c r="C114" s="516"/>
      <c r="D114" s="517"/>
      <c r="E114" s="518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05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06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5" customHeight="1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5" customHeight="1" thickBot="1" x14ac:dyDescent="0.35">
      <c r="A116" s="260">
        <v>4</v>
      </c>
      <c r="B116" s="261" t="s">
        <v>186</v>
      </c>
      <c r="C116" s="262"/>
      <c r="D116" s="263"/>
      <c r="E116" s="264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5" customHeight="1" x14ac:dyDescent="0.25">
      <c r="A117" s="93" t="s">
        <v>187</v>
      </c>
      <c r="B117" s="59" t="s">
        <v>188</v>
      </c>
      <c r="C117" s="60"/>
      <c r="D117" s="60"/>
      <c r="E117" s="59"/>
      <c r="F117" s="476">
        <f t="shared" ref="F117:F118" si="118">D117*E117</f>
        <v>0</v>
      </c>
      <c r="G117" s="61">
        <f>F117*'Consolidated Budget'!$C$9</f>
        <v>0</v>
      </c>
      <c r="H117" s="253">
        <f t="shared" ref="H117:I122" si="119">F117*$J$8</f>
        <v>0</v>
      </c>
      <c r="I117" s="254">
        <f t="shared" si="119"/>
        <v>0</v>
      </c>
      <c r="J117" s="255"/>
      <c r="K117" s="220"/>
      <c r="L117" s="212"/>
      <c r="M117" s="222">
        <f t="shared" ref="M117:N122" si="120">H117-K117</f>
        <v>0</v>
      </c>
      <c r="N117" s="222">
        <f t="shared" si="120"/>
        <v>0</v>
      </c>
      <c r="O117" s="234">
        <f t="shared" ref="O117:O123" si="121">IFERROR(L117/I117,0)</f>
        <v>0</v>
      </c>
      <c r="P117" s="410"/>
      <c r="Q117" s="384"/>
      <c r="R117" s="385">
        <f t="shared" ref="R117:S122" si="122">H117-P117</f>
        <v>0</v>
      </c>
      <c r="S117" s="385">
        <f t="shared" si="122"/>
        <v>0</v>
      </c>
      <c r="T117" s="234">
        <f t="shared" ref="T117:T123" si="123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5" customHeight="1" x14ac:dyDescent="0.25">
      <c r="A118" s="92" t="s">
        <v>189</v>
      </c>
      <c r="B118" s="59" t="s">
        <v>190</v>
      </c>
      <c r="C118" s="60"/>
      <c r="D118" s="60"/>
      <c r="E118" s="59"/>
      <c r="F118" s="25">
        <f t="shared" si="118"/>
        <v>0</v>
      </c>
      <c r="G118" s="74">
        <f>F118*'Consolidated Budget'!$C$9</f>
        <v>0</v>
      </c>
      <c r="H118" s="197">
        <f t="shared" si="119"/>
        <v>0</v>
      </c>
      <c r="I118" s="25">
        <f t="shared" si="119"/>
        <v>0</v>
      </c>
      <c r="J118" s="198"/>
      <c r="K118" s="223"/>
      <c r="L118" s="229"/>
      <c r="M118" s="224">
        <f t="shared" si="120"/>
        <v>0</v>
      </c>
      <c r="N118" s="224">
        <f t="shared" si="120"/>
        <v>0</v>
      </c>
      <c r="O118" s="231">
        <f t="shared" si="121"/>
        <v>0</v>
      </c>
      <c r="P118" s="392"/>
      <c r="Q118" s="387"/>
      <c r="R118" s="388">
        <f t="shared" si="122"/>
        <v>0</v>
      </c>
      <c r="S118" s="388">
        <f t="shared" si="122"/>
        <v>0</v>
      </c>
      <c r="T118" s="231">
        <f t="shared" si="123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5" customHeight="1" x14ac:dyDescent="0.25">
      <c r="A119" s="92" t="s">
        <v>191</v>
      </c>
      <c r="B119" s="59" t="s">
        <v>192</v>
      </c>
      <c r="C119" s="60"/>
      <c r="D119" s="60"/>
      <c r="E119" s="59"/>
      <c r="F119" s="25"/>
      <c r="G119" s="74">
        <f>F119*'Consolidated Budget'!$C$9</f>
        <v>0</v>
      </c>
      <c r="H119" s="197">
        <f t="shared" si="119"/>
        <v>0</v>
      </c>
      <c r="I119" s="25">
        <f t="shared" si="119"/>
        <v>0</v>
      </c>
      <c r="J119" s="198"/>
      <c r="K119" s="223"/>
      <c r="L119" s="229"/>
      <c r="M119" s="224">
        <f t="shared" si="120"/>
        <v>0</v>
      </c>
      <c r="N119" s="224">
        <f t="shared" si="120"/>
        <v>0</v>
      </c>
      <c r="O119" s="231">
        <f t="shared" si="121"/>
        <v>0</v>
      </c>
      <c r="P119" s="392"/>
      <c r="Q119" s="387"/>
      <c r="R119" s="388">
        <f t="shared" si="122"/>
        <v>0</v>
      </c>
      <c r="S119" s="388">
        <f t="shared" si="122"/>
        <v>0</v>
      </c>
      <c r="T119" s="231">
        <f t="shared" si="123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5" customHeight="1" x14ac:dyDescent="0.25">
      <c r="A120" s="92" t="s">
        <v>193</v>
      </c>
      <c r="B120" s="59" t="s">
        <v>194</v>
      </c>
      <c r="C120" s="60"/>
      <c r="D120" s="60"/>
      <c r="E120" s="59"/>
      <c r="F120" s="25">
        <f t="shared" ref="F120:F122" si="124">D120*E120</f>
        <v>0</v>
      </c>
      <c r="G120" s="74">
        <f>F120*'Consolidated Budget'!$C$9</f>
        <v>0</v>
      </c>
      <c r="H120" s="197">
        <f t="shared" si="119"/>
        <v>0</v>
      </c>
      <c r="I120" s="25">
        <f t="shared" si="119"/>
        <v>0</v>
      </c>
      <c r="J120" s="198"/>
      <c r="K120" s="223"/>
      <c r="L120" s="229"/>
      <c r="M120" s="224">
        <f t="shared" si="120"/>
        <v>0</v>
      </c>
      <c r="N120" s="224">
        <f t="shared" si="120"/>
        <v>0</v>
      </c>
      <c r="O120" s="231">
        <f t="shared" si="121"/>
        <v>0</v>
      </c>
      <c r="P120" s="392"/>
      <c r="Q120" s="387"/>
      <c r="R120" s="388">
        <f t="shared" si="122"/>
        <v>0</v>
      </c>
      <c r="S120" s="388">
        <f t="shared" si="122"/>
        <v>0</v>
      </c>
      <c r="T120" s="231">
        <f t="shared" si="123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5" customHeight="1" x14ac:dyDescent="0.25">
      <c r="A121" s="92" t="s">
        <v>195</v>
      </c>
      <c r="B121" s="59" t="s">
        <v>196</v>
      </c>
      <c r="C121" s="60"/>
      <c r="D121" s="60"/>
      <c r="E121" s="59"/>
      <c r="F121" s="25">
        <f t="shared" si="124"/>
        <v>0</v>
      </c>
      <c r="G121" s="74">
        <f>F121*'Consolidated Budget'!$C$9</f>
        <v>0</v>
      </c>
      <c r="H121" s="197">
        <f t="shared" si="119"/>
        <v>0</v>
      </c>
      <c r="I121" s="25">
        <f t="shared" si="119"/>
        <v>0</v>
      </c>
      <c r="J121" s="198"/>
      <c r="K121" s="223"/>
      <c r="L121" s="229"/>
      <c r="M121" s="224">
        <f t="shared" si="120"/>
        <v>0</v>
      </c>
      <c r="N121" s="224">
        <f t="shared" si="120"/>
        <v>0</v>
      </c>
      <c r="O121" s="231">
        <f t="shared" si="121"/>
        <v>0</v>
      </c>
      <c r="P121" s="392"/>
      <c r="Q121" s="387"/>
      <c r="R121" s="388">
        <f t="shared" si="122"/>
        <v>0</v>
      </c>
      <c r="S121" s="388">
        <f t="shared" si="122"/>
        <v>0</v>
      </c>
      <c r="T121" s="231">
        <f t="shared" si="123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5" customHeight="1" x14ac:dyDescent="0.25">
      <c r="A122" s="92" t="s">
        <v>197</v>
      </c>
      <c r="B122" s="59" t="s">
        <v>198</v>
      </c>
      <c r="C122" s="60"/>
      <c r="D122" s="60"/>
      <c r="E122" s="59"/>
      <c r="F122" s="25">
        <f t="shared" si="124"/>
        <v>0</v>
      </c>
      <c r="G122" s="74">
        <f>F122*'Consolidated Budget'!$C$9</f>
        <v>0</v>
      </c>
      <c r="H122" s="208">
        <f t="shared" si="119"/>
        <v>0</v>
      </c>
      <c r="I122" s="209">
        <f t="shared" si="119"/>
        <v>0</v>
      </c>
      <c r="J122" s="210"/>
      <c r="K122" s="225"/>
      <c r="L122" s="246"/>
      <c r="M122" s="226">
        <f t="shared" si="120"/>
        <v>0</v>
      </c>
      <c r="N122" s="226">
        <f t="shared" si="120"/>
        <v>0</v>
      </c>
      <c r="O122" s="232">
        <f t="shared" si="121"/>
        <v>0</v>
      </c>
      <c r="P122" s="393"/>
      <c r="Q122" s="390"/>
      <c r="R122" s="391">
        <f t="shared" si="122"/>
        <v>0</v>
      </c>
      <c r="S122" s="391">
        <f t="shared" si="122"/>
        <v>0</v>
      </c>
      <c r="T122" s="232">
        <f t="shared" si="123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5" customHeight="1" thickBot="1" x14ac:dyDescent="0.35">
      <c r="A123" s="514"/>
      <c r="B123" s="515" t="s">
        <v>199</v>
      </c>
      <c r="C123" s="516"/>
      <c r="D123" s="517"/>
      <c r="E123" s="518"/>
      <c r="F123" s="519">
        <f t="shared" ref="F123:L123" si="125">SUM(F117:F122)</f>
        <v>0</v>
      </c>
      <c r="G123" s="519">
        <f t="shared" si="125"/>
        <v>0</v>
      </c>
      <c r="H123" s="269">
        <f t="shared" si="125"/>
        <v>0</v>
      </c>
      <c r="I123" s="270">
        <f t="shared" si="125"/>
        <v>0</v>
      </c>
      <c r="J123" s="271"/>
      <c r="K123" s="321">
        <f t="shared" si="125"/>
        <v>0</v>
      </c>
      <c r="L123" s="322">
        <f t="shared" si="125"/>
        <v>0</v>
      </c>
      <c r="M123" s="296">
        <f t="shared" ref="M123:N123" si="126">SUM(M117:M122)</f>
        <v>0</v>
      </c>
      <c r="N123" s="296">
        <f t="shared" si="126"/>
        <v>0</v>
      </c>
      <c r="O123" s="337">
        <f t="shared" si="121"/>
        <v>0</v>
      </c>
      <c r="P123" s="422">
        <f t="shared" ref="P123:S123" si="127">SUM(P117:P122)</f>
        <v>0</v>
      </c>
      <c r="Q123" s="423">
        <f t="shared" si="127"/>
        <v>0</v>
      </c>
      <c r="R123" s="424">
        <f t="shared" si="127"/>
        <v>0</v>
      </c>
      <c r="S123" s="424">
        <f t="shared" si="127"/>
        <v>0</v>
      </c>
      <c r="T123" s="457">
        <f t="shared" si="123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5" customHeight="1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5" customHeight="1" thickBot="1" x14ac:dyDescent="0.35">
      <c r="A125" s="260">
        <v>5</v>
      </c>
      <c r="B125" s="261" t="s">
        <v>200</v>
      </c>
      <c r="C125" s="262"/>
      <c r="D125" s="263"/>
      <c r="E125" s="264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5" customHeight="1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N135" si="128">H126-K126</f>
        <v>0</v>
      </c>
      <c r="N126" s="325">
        <f t="shared" si="128"/>
        <v>0</v>
      </c>
      <c r="O126" s="339">
        <f t="shared" ref="O126:O136" si="129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:S126" si="130">M126-P126</f>
        <v>0</v>
      </c>
      <c r="S126" s="418">
        <f t="shared" si="130"/>
        <v>0</v>
      </c>
      <c r="T126" s="447">
        <f t="shared" ref="T126:T136" si="131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5" customHeight="1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132">D127*E127</f>
        <v>0</v>
      </c>
      <c r="G127" s="74">
        <f>F127*'Consolidated Budget'!$C$9</f>
        <v>0</v>
      </c>
      <c r="H127" s="194">
        <f t="shared" ref="H127:I128" si="133">F127*$J$8</f>
        <v>0</v>
      </c>
      <c r="I127" s="195">
        <f t="shared" si="133"/>
        <v>0</v>
      </c>
      <c r="J127" s="196"/>
      <c r="K127" s="220"/>
      <c r="L127" s="212"/>
      <c r="M127" s="222">
        <f t="shared" si="128"/>
        <v>0</v>
      </c>
      <c r="N127" s="222">
        <f t="shared" si="128"/>
        <v>0</v>
      </c>
      <c r="O127" s="234">
        <f t="shared" si="129"/>
        <v>0</v>
      </c>
      <c r="P127" s="410"/>
      <c r="Q127" s="384"/>
      <c r="R127" s="385">
        <f t="shared" ref="R127:S128" si="134">H127-P127</f>
        <v>0</v>
      </c>
      <c r="S127" s="385">
        <f t="shared" si="134"/>
        <v>0</v>
      </c>
      <c r="T127" s="234">
        <f t="shared" si="131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5" customHeight="1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132"/>
        <v>0</v>
      </c>
      <c r="G128" s="74">
        <f>F128*'Consolidated Budget'!$C$9</f>
        <v>0</v>
      </c>
      <c r="H128" s="199">
        <f t="shared" si="133"/>
        <v>0</v>
      </c>
      <c r="I128" s="200">
        <f t="shared" si="133"/>
        <v>0</v>
      </c>
      <c r="J128" s="201"/>
      <c r="K128" s="225"/>
      <c r="L128" s="246"/>
      <c r="M128" s="226">
        <f t="shared" si="128"/>
        <v>0</v>
      </c>
      <c r="N128" s="226">
        <f t="shared" si="128"/>
        <v>0</v>
      </c>
      <c r="O128" s="232">
        <f t="shared" si="129"/>
        <v>0</v>
      </c>
      <c r="P128" s="393"/>
      <c r="Q128" s="390"/>
      <c r="R128" s="391">
        <f t="shared" si="134"/>
        <v>0</v>
      </c>
      <c r="S128" s="391">
        <f t="shared" si="134"/>
        <v>0</v>
      </c>
      <c r="T128" s="232">
        <f t="shared" si="131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5" customHeight="1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135">SUM(F130:F131)</f>
        <v>0</v>
      </c>
      <c r="G129" s="192">
        <f t="shared" si="135"/>
        <v>0</v>
      </c>
      <c r="H129" s="193">
        <f t="shared" si="135"/>
        <v>0</v>
      </c>
      <c r="I129" s="67">
        <f t="shared" si="135"/>
        <v>0</v>
      </c>
      <c r="J129" s="192"/>
      <c r="K129" s="193">
        <f t="shared" si="135"/>
        <v>0</v>
      </c>
      <c r="L129" s="67">
        <f t="shared" si="135"/>
        <v>0</v>
      </c>
      <c r="M129" s="504">
        <f t="shared" si="128"/>
        <v>0</v>
      </c>
      <c r="N129" s="504">
        <f t="shared" si="128"/>
        <v>0</v>
      </c>
      <c r="O129" s="344">
        <f t="shared" si="129"/>
        <v>0</v>
      </c>
      <c r="P129" s="419">
        <f t="shared" ref="P129:Q129" si="136">SUM(P130:P131)</f>
        <v>0</v>
      </c>
      <c r="Q129" s="420">
        <f t="shared" si="136"/>
        <v>0</v>
      </c>
      <c r="R129" s="421">
        <f t="shared" ref="R129:S129" si="137">M129-P129</f>
        <v>0</v>
      </c>
      <c r="S129" s="421">
        <f t="shared" si="137"/>
        <v>0</v>
      </c>
      <c r="T129" s="456">
        <f t="shared" si="131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5" customHeight="1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138">D130*E130</f>
        <v>0</v>
      </c>
      <c r="G130" s="74">
        <f>F130*'Consolidated Budget'!$C$9</f>
        <v>0</v>
      </c>
      <c r="H130" s="194">
        <f t="shared" ref="H130:I131" si="139">F130*$J$8</f>
        <v>0</v>
      </c>
      <c r="I130" s="195">
        <f t="shared" si="139"/>
        <v>0</v>
      </c>
      <c r="J130" s="196"/>
      <c r="K130" s="220"/>
      <c r="L130" s="212"/>
      <c r="M130" s="222">
        <f t="shared" si="128"/>
        <v>0</v>
      </c>
      <c r="N130" s="222">
        <f t="shared" si="128"/>
        <v>0</v>
      </c>
      <c r="O130" s="234">
        <f t="shared" si="129"/>
        <v>0</v>
      </c>
      <c r="P130" s="410"/>
      <c r="Q130" s="384"/>
      <c r="R130" s="385">
        <f t="shared" ref="R130:S131" si="140">H130-P130</f>
        <v>0</v>
      </c>
      <c r="S130" s="385">
        <f t="shared" si="140"/>
        <v>0</v>
      </c>
      <c r="T130" s="234">
        <f t="shared" si="131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5" customHeight="1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138"/>
        <v>0</v>
      </c>
      <c r="G131" s="74">
        <f>F131*'Consolidated Budget'!$C$9</f>
        <v>0</v>
      </c>
      <c r="H131" s="256">
        <f t="shared" si="139"/>
        <v>0</v>
      </c>
      <c r="I131" s="257">
        <f t="shared" si="139"/>
        <v>0</v>
      </c>
      <c r="J131" s="250"/>
      <c r="K131" s="225"/>
      <c r="L131" s="246"/>
      <c r="M131" s="226">
        <f t="shared" si="128"/>
        <v>0</v>
      </c>
      <c r="N131" s="226">
        <f t="shared" si="128"/>
        <v>0</v>
      </c>
      <c r="O131" s="232">
        <f t="shared" si="129"/>
        <v>0</v>
      </c>
      <c r="P131" s="393"/>
      <c r="Q131" s="390"/>
      <c r="R131" s="391">
        <f t="shared" si="140"/>
        <v>0</v>
      </c>
      <c r="S131" s="391">
        <f t="shared" si="140"/>
        <v>0</v>
      </c>
      <c r="T131" s="232">
        <f t="shared" si="131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5" customHeight="1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141">SUM(F133:F135)</f>
        <v>0</v>
      </c>
      <c r="G132" s="67">
        <f t="shared" si="141"/>
        <v>0</v>
      </c>
      <c r="H132" s="193">
        <f t="shared" si="141"/>
        <v>0</v>
      </c>
      <c r="I132" s="67">
        <f t="shared" si="141"/>
        <v>0</v>
      </c>
      <c r="J132" s="192"/>
      <c r="K132" s="193">
        <f t="shared" si="141"/>
        <v>0</v>
      </c>
      <c r="L132" s="67">
        <f t="shared" si="141"/>
        <v>0</v>
      </c>
      <c r="M132" s="504">
        <f t="shared" si="128"/>
        <v>0</v>
      </c>
      <c r="N132" s="504">
        <f t="shared" si="128"/>
        <v>0</v>
      </c>
      <c r="O132" s="344">
        <f t="shared" si="129"/>
        <v>0</v>
      </c>
      <c r="P132" s="419">
        <f t="shared" ref="P132:Q132" si="142">SUM(P133:P135)</f>
        <v>0</v>
      </c>
      <c r="Q132" s="420">
        <f t="shared" si="142"/>
        <v>0</v>
      </c>
      <c r="R132" s="421">
        <f t="shared" ref="R132:S132" si="143">M132-P132</f>
        <v>0</v>
      </c>
      <c r="S132" s="421">
        <f t="shared" si="143"/>
        <v>0</v>
      </c>
      <c r="T132" s="456">
        <f t="shared" si="131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5" customHeight="1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144">D133*E133</f>
        <v>0</v>
      </c>
      <c r="G133" s="74">
        <f>F133*'Consolidated Budget'!$C$9</f>
        <v>0</v>
      </c>
      <c r="H133" s="194">
        <f t="shared" ref="H133:I135" si="145">F133*$J$8</f>
        <v>0</v>
      </c>
      <c r="I133" s="195">
        <f t="shared" si="145"/>
        <v>0</v>
      </c>
      <c r="J133" s="196"/>
      <c r="K133" s="220"/>
      <c r="L133" s="212"/>
      <c r="M133" s="222">
        <f t="shared" si="128"/>
        <v>0</v>
      </c>
      <c r="N133" s="222">
        <f t="shared" si="128"/>
        <v>0</v>
      </c>
      <c r="O133" s="234">
        <f t="shared" si="129"/>
        <v>0</v>
      </c>
      <c r="P133" s="410"/>
      <c r="Q133" s="384"/>
      <c r="R133" s="385">
        <f t="shared" ref="R133:S135" si="146">H133-P133</f>
        <v>0</v>
      </c>
      <c r="S133" s="385">
        <f t="shared" si="146"/>
        <v>0</v>
      </c>
      <c r="T133" s="234">
        <f t="shared" si="131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5" customHeight="1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144"/>
        <v>0</v>
      </c>
      <c r="G134" s="74">
        <f>F134*'Consolidated Budget'!$C$9</f>
        <v>0</v>
      </c>
      <c r="H134" s="197">
        <f t="shared" si="145"/>
        <v>0</v>
      </c>
      <c r="I134" s="25">
        <f t="shared" si="145"/>
        <v>0</v>
      </c>
      <c r="J134" s="198"/>
      <c r="K134" s="223"/>
      <c r="L134" s="229"/>
      <c r="M134" s="224">
        <f t="shared" si="128"/>
        <v>0</v>
      </c>
      <c r="N134" s="224">
        <f t="shared" si="128"/>
        <v>0</v>
      </c>
      <c r="O134" s="231">
        <f t="shared" si="129"/>
        <v>0</v>
      </c>
      <c r="P134" s="392"/>
      <c r="Q134" s="387"/>
      <c r="R134" s="388">
        <f t="shared" si="146"/>
        <v>0</v>
      </c>
      <c r="S134" s="388">
        <f t="shared" si="146"/>
        <v>0</v>
      </c>
      <c r="T134" s="231">
        <f t="shared" si="131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5" customHeight="1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144"/>
        <v>0</v>
      </c>
      <c r="G135" s="74">
        <f>F135*'Consolidated Budget'!$C$9</f>
        <v>0</v>
      </c>
      <c r="H135" s="208">
        <f t="shared" si="145"/>
        <v>0</v>
      </c>
      <c r="I135" s="209">
        <f t="shared" si="145"/>
        <v>0</v>
      </c>
      <c r="J135" s="210"/>
      <c r="K135" s="225"/>
      <c r="L135" s="246"/>
      <c r="M135" s="226">
        <f t="shared" si="128"/>
        <v>0</v>
      </c>
      <c r="N135" s="226">
        <f t="shared" si="128"/>
        <v>0</v>
      </c>
      <c r="O135" s="232">
        <f t="shared" si="129"/>
        <v>0</v>
      </c>
      <c r="P135" s="393"/>
      <c r="Q135" s="390"/>
      <c r="R135" s="391">
        <f t="shared" si="146"/>
        <v>0</v>
      </c>
      <c r="S135" s="391">
        <f t="shared" si="146"/>
        <v>0</v>
      </c>
      <c r="T135" s="232">
        <f t="shared" si="131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5" customHeight="1" thickBot="1" x14ac:dyDescent="0.35">
      <c r="A136" s="514"/>
      <c r="B136" s="515" t="s">
        <v>221</v>
      </c>
      <c r="C136" s="516"/>
      <c r="D136" s="517"/>
      <c r="E136" s="518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129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131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5" customHeight="1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5" customHeight="1" thickBot="1" x14ac:dyDescent="0.35">
      <c r="A138" s="260">
        <v>6</v>
      </c>
      <c r="B138" s="261" t="s">
        <v>222</v>
      </c>
      <c r="C138" s="262"/>
      <c r="D138" s="263"/>
      <c r="E138" s="264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5" customHeight="1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147">D139*E139</f>
        <v>0</v>
      </c>
      <c r="G139" s="74">
        <f>F139*'Consolidated Budget'!$C$9</f>
        <v>0</v>
      </c>
      <c r="H139" s="253">
        <f t="shared" ref="H139:I142" si="148">F139*$J$8</f>
        <v>0</v>
      </c>
      <c r="I139" s="254">
        <f t="shared" si="148"/>
        <v>0</v>
      </c>
      <c r="J139" s="255"/>
      <c r="K139" s="237"/>
      <c r="L139" s="238"/>
      <c r="M139" s="311">
        <f t="shared" ref="M139:N142" si="149">H139-K139</f>
        <v>0</v>
      </c>
      <c r="N139" s="311">
        <f t="shared" si="149"/>
        <v>0</v>
      </c>
      <c r="O139" s="234">
        <f t="shared" ref="O139:O145" si="150">IFERROR(L139/I139,0)</f>
        <v>0</v>
      </c>
      <c r="P139" s="434"/>
      <c r="Q139" s="384"/>
      <c r="R139" s="385">
        <f t="shared" ref="R139:S142" si="151">H139-P139</f>
        <v>0</v>
      </c>
      <c r="S139" s="385">
        <f t="shared" si="151"/>
        <v>0</v>
      </c>
      <c r="T139" s="448">
        <f t="shared" ref="T139:T145" si="152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5" customHeight="1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147"/>
        <v>0</v>
      </c>
      <c r="G140" s="74">
        <f>F140*'Consolidated Budget'!$C$9</f>
        <v>0</v>
      </c>
      <c r="H140" s="197">
        <f t="shared" si="148"/>
        <v>0</v>
      </c>
      <c r="I140" s="25">
        <f t="shared" si="148"/>
        <v>0</v>
      </c>
      <c r="J140" s="198"/>
      <c r="K140" s="223"/>
      <c r="L140" s="229"/>
      <c r="M140" s="224">
        <f t="shared" si="149"/>
        <v>0</v>
      </c>
      <c r="N140" s="224">
        <f t="shared" si="149"/>
        <v>0</v>
      </c>
      <c r="O140" s="231">
        <f t="shared" si="150"/>
        <v>0</v>
      </c>
      <c r="P140" s="392"/>
      <c r="Q140" s="387"/>
      <c r="R140" s="388">
        <f t="shared" si="151"/>
        <v>0</v>
      </c>
      <c r="S140" s="388">
        <f t="shared" si="151"/>
        <v>0</v>
      </c>
      <c r="T140" s="231">
        <f t="shared" si="152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5" customHeight="1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147"/>
        <v>0</v>
      </c>
      <c r="G141" s="74">
        <f>F141*'Consolidated Budget'!$C$9</f>
        <v>0</v>
      </c>
      <c r="H141" s="197">
        <f t="shared" si="148"/>
        <v>0</v>
      </c>
      <c r="I141" s="25">
        <f t="shared" si="148"/>
        <v>0</v>
      </c>
      <c r="J141" s="198"/>
      <c r="K141" s="223"/>
      <c r="L141" s="229"/>
      <c r="M141" s="224">
        <f t="shared" si="149"/>
        <v>0</v>
      </c>
      <c r="N141" s="224">
        <f t="shared" si="149"/>
        <v>0</v>
      </c>
      <c r="O141" s="231">
        <f t="shared" si="150"/>
        <v>0</v>
      </c>
      <c r="P141" s="392"/>
      <c r="Q141" s="387"/>
      <c r="R141" s="388">
        <f t="shared" si="151"/>
        <v>0</v>
      </c>
      <c r="S141" s="388">
        <f t="shared" si="151"/>
        <v>0</v>
      </c>
      <c r="T141" s="231">
        <f t="shared" si="152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147"/>
        <v>0</v>
      </c>
      <c r="G142" s="74">
        <f>F142*'Consolidated Budget'!$C$9</f>
        <v>0</v>
      </c>
      <c r="H142" s="256">
        <f t="shared" si="148"/>
        <v>0</v>
      </c>
      <c r="I142" s="257">
        <f t="shared" si="148"/>
        <v>0</v>
      </c>
      <c r="J142" s="250"/>
      <c r="K142" s="225"/>
      <c r="L142" s="246"/>
      <c r="M142" s="226">
        <f t="shared" si="149"/>
        <v>0</v>
      </c>
      <c r="N142" s="226">
        <f t="shared" si="149"/>
        <v>0</v>
      </c>
      <c r="O142" s="232">
        <f t="shared" si="150"/>
        <v>0</v>
      </c>
      <c r="P142" s="393"/>
      <c r="Q142" s="390"/>
      <c r="R142" s="391">
        <f t="shared" si="151"/>
        <v>0</v>
      </c>
      <c r="S142" s="391">
        <f t="shared" si="151"/>
        <v>0</v>
      </c>
      <c r="T142" s="232">
        <f t="shared" si="152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5" customHeight="1" thickBot="1" x14ac:dyDescent="0.35">
      <c r="A143" s="514"/>
      <c r="B143" s="515" t="s">
        <v>231</v>
      </c>
      <c r="C143" s="516"/>
      <c r="D143" s="517"/>
      <c r="E143" s="518"/>
      <c r="F143" s="519">
        <f t="shared" ref="F143:L143" si="153">SUM(F139:F142)</f>
        <v>0</v>
      </c>
      <c r="G143" s="519">
        <f t="shared" si="153"/>
        <v>0</v>
      </c>
      <c r="H143" s="269">
        <f t="shared" si="153"/>
        <v>0</v>
      </c>
      <c r="I143" s="270">
        <f t="shared" si="153"/>
        <v>0</v>
      </c>
      <c r="J143" s="271"/>
      <c r="K143" s="269">
        <f t="shared" si="153"/>
        <v>0</v>
      </c>
      <c r="L143" s="270">
        <f t="shared" si="153"/>
        <v>0</v>
      </c>
      <c r="M143" s="296">
        <f t="shared" ref="M143:N143" si="154">SUM(M139:M142)</f>
        <v>0</v>
      </c>
      <c r="N143" s="296">
        <f t="shared" si="154"/>
        <v>0</v>
      </c>
      <c r="O143" s="337">
        <f t="shared" si="150"/>
        <v>0</v>
      </c>
      <c r="P143" s="426">
        <f t="shared" ref="P143:S143" si="155">SUM(P139:P142)</f>
        <v>0</v>
      </c>
      <c r="Q143" s="427">
        <f t="shared" si="155"/>
        <v>0</v>
      </c>
      <c r="R143" s="428">
        <f t="shared" si="155"/>
        <v>0</v>
      </c>
      <c r="S143" s="428">
        <f t="shared" si="155"/>
        <v>0</v>
      </c>
      <c r="T143" s="337">
        <f t="shared" si="152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5" customHeight="1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20.149999999999999" customHeight="1" thickBot="1" x14ac:dyDescent="0.4">
      <c r="A145" s="272"/>
      <c r="B145" s="273" t="s">
        <v>232</v>
      </c>
      <c r="C145" s="274"/>
      <c r="D145" s="275"/>
      <c r="E145" s="276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150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152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5" customHeight="1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20.149999999999999" customHeight="1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ht="15" customHeight="1" x14ac:dyDescent="0.25">
      <c r="A148" s="88"/>
      <c r="B148" s="89" t="s">
        <v>234</v>
      </c>
      <c r="C148" s="633"/>
      <c r="D148" s="634"/>
      <c r="E148" s="635"/>
      <c r="F148" s="66">
        <f t="shared" ref="F148:G148" si="156">SUM(F149:F152)</f>
        <v>0</v>
      </c>
      <c r="G148" s="67">
        <f t="shared" si="156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:O160" si="157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158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5" customHeight="1" x14ac:dyDescent="0.25">
      <c r="A149" s="72"/>
      <c r="B149" s="59" t="s">
        <v>235</v>
      </c>
      <c r="C149" s="60"/>
      <c r="D149" s="60"/>
      <c r="E149" s="59"/>
      <c r="F149" s="25">
        <f t="shared" ref="F149:F152" si="159">D149*E149</f>
        <v>0</v>
      </c>
      <c r="G149" s="74">
        <f>F149*'Consolidated Budget'!$C$9</f>
        <v>0</v>
      </c>
      <c r="H149" s="62">
        <f t="shared" ref="H149:I152" si="160">F149*$J$8</f>
        <v>0</v>
      </c>
      <c r="I149" s="63">
        <f t="shared" si="160"/>
        <v>0</v>
      </c>
      <c r="J149" s="64"/>
      <c r="K149" s="220"/>
      <c r="L149" s="212"/>
      <c r="M149" s="222">
        <f t="shared" ref="M149:N152" si="161">H149-K149</f>
        <v>0</v>
      </c>
      <c r="N149" s="222">
        <f t="shared" si="161"/>
        <v>0</v>
      </c>
      <c r="O149" s="234">
        <f t="shared" si="157"/>
        <v>0</v>
      </c>
      <c r="P149" s="410"/>
      <c r="Q149" s="384"/>
      <c r="R149" s="385">
        <f t="shared" ref="R149:S158" si="162">H149-P149</f>
        <v>0</v>
      </c>
      <c r="S149" s="385">
        <f t="shared" si="162"/>
        <v>0</v>
      </c>
      <c r="T149" s="234">
        <f t="shared" si="158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5" customHeight="1" x14ac:dyDescent="0.25">
      <c r="A150" s="72"/>
      <c r="B150" s="59" t="s">
        <v>236</v>
      </c>
      <c r="C150" s="60"/>
      <c r="D150" s="60"/>
      <c r="E150" s="59"/>
      <c r="F150" s="25">
        <f t="shared" si="159"/>
        <v>0</v>
      </c>
      <c r="G150" s="74">
        <f>F150*'Consolidated Budget'!$C$9</f>
        <v>0</v>
      </c>
      <c r="H150" s="75">
        <f t="shared" si="160"/>
        <v>0</v>
      </c>
      <c r="I150" s="76">
        <f t="shared" si="160"/>
        <v>0</v>
      </c>
      <c r="J150" s="77"/>
      <c r="K150" s="223"/>
      <c r="L150" s="229"/>
      <c r="M150" s="224">
        <f t="shared" si="161"/>
        <v>0</v>
      </c>
      <c r="N150" s="224">
        <f t="shared" si="161"/>
        <v>0</v>
      </c>
      <c r="O150" s="231">
        <f t="shared" si="157"/>
        <v>0</v>
      </c>
      <c r="P150" s="392"/>
      <c r="Q150" s="387"/>
      <c r="R150" s="388">
        <f t="shared" si="162"/>
        <v>0</v>
      </c>
      <c r="S150" s="388">
        <f t="shared" si="162"/>
        <v>0</v>
      </c>
      <c r="T150" s="231">
        <f t="shared" si="158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15" customHeight="1" x14ac:dyDescent="0.25">
      <c r="A151" s="72"/>
      <c r="B151" s="97" t="s">
        <v>237</v>
      </c>
      <c r="C151" s="60"/>
      <c r="D151" s="60"/>
      <c r="E151" s="59"/>
      <c r="F151" s="25">
        <f t="shared" si="159"/>
        <v>0</v>
      </c>
      <c r="G151" s="74">
        <f>F151*'Consolidated Budget'!$C$9</f>
        <v>0</v>
      </c>
      <c r="H151" s="75">
        <f t="shared" si="160"/>
        <v>0</v>
      </c>
      <c r="I151" s="76">
        <f t="shared" si="160"/>
        <v>0</v>
      </c>
      <c r="J151" s="77"/>
      <c r="K151" s="223"/>
      <c r="L151" s="229"/>
      <c r="M151" s="224">
        <f t="shared" si="161"/>
        <v>0</v>
      </c>
      <c r="N151" s="224">
        <f t="shared" si="161"/>
        <v>0</v>
      </c>
      <c r="O151" s="231">
        <f t="shared" si="157"/>
        <v>0</v>
      </c>
      <c r="P151" s="392"/>
      <c r="Q151" s="387"/>
      <c r="R151" s="388">
        <f t="shared" si="162"/>
        <v>0</v>
      </c>
      <c r="S151" s="388">
        <f t="shared" si="162"/>
        <v>0</v>
      </c>
      <c r="T151" s="231">
        <f t="shared" si="158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5" customHeight="1" x14ac:dyDescent="0.25">
      <c r="A152" s="72"/>
      <c r="B152" s="59" t="s">
        <v>238</v>
      </c>
      <c r="C152" s="60"/>
      <c r="D152" s="60"/>
      <c r="E152" s="59"/>
      <c r="F152" s="25">
        <f t="shared" si="159"/>
        <v>0</v>
      </c>
      <c r="G152" s="74">
        <f>F152*'Consolidated Budget'!$C$9</f>
        <v>0</v>
      </c>
      <c r="H152" s="81">
        <f t="shared" si="160"/>
        <v>0</v>
      </c>
      <c r="I152" s="82">
        <f t="shared" si="160"/>
        <v>0</v>
      </c>
      <c r="J152" s="83"/>
      <c r="K152" s="225"/>
      <c r="L152" s="246"/>
      <c r="M152" s="226">
        <f t="shared" si="161"/>
        <v>0</v>
      </c>
      <c r="N152" s="226">
        <f t="shared" si="161"/>
        <v>0</v>
      </c>
      <c r="O152" s="232">
        <f t="shared" si="157"/>
        <v>0</v>
      </c>
      <c r="P152" s="393"/>
      <c r="Q152" s="390"/>
      <c r="R152" s="391">
        <f t="shared" si="162"/>
        <v>0</v>
      </c>
      <c r="S152" s="391">
        <f t="shared" si="162"/>
        <v>0</v>
      </c>
      <c r="T152" s="232">
        <f t="shared" si="158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5" customHeight="1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6">
        <f>SUM(G154:G159)</f>
        <v>0</v>
      </c>
      <c r="H153" s="68">
        <f>SUM(H154:H158)</f>
        <v>0</v>
      </c>
      <c r="I153" s="69">
        <f>SUM(I154:I158)</f>
        <v>0</v>
      </c>
      <c r="J153" s="70"/>
      <c r="K153" s="68">
        <f>SUM(K154:K158)</f>
        <v>0</v>
      </c>
      <c r="L153" s="69">
        <f>SUM(L154:L158)</f>
        <v>0</v>
      </c>
      <c r="M153" s="313">
        <f>SUM(M154:M158)</f>
        <v>0</v>
      </c>
      <c r="N153" s="313">
        <f>SUM(N154:N158)</f>
        <v>0</v>
      </c>
      <c r="O153" s="344">
        <f t="shared" si="157"/>
        <v>0</v>
      </c>
      <c r="P153" s="407">
        <f>SUM(P154:P158)</f>
        <v>0</v>
      </c>
      <c r="Q153" s="408">
        <f>SUM(Q154:Q158)</f>
        <v>0</v>
      </c>
      <c r="R153" s="409">
        <f t="shared" si="162"/>
        <v>0</v>
      </c>
      <c r="S153" s="409">
        <f t="shared" si="162"/>
        <v>0</v>
      </c>
      <c r="T153" s="344">
        <f t="shared" si="158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5" customHeight="1" x14ac:dyDescent="0.25">
      <c r="A154" s="72"/>
      <c r="B154" s="59" t="s">
        <v>239</v>
      </c>
      <c r="C154" s="60"/>
      <c r="D154" s="60"/>
      <c r="E154" s="59"/>
      <c r="F154" s="25">
        <f t="shared" ref="F154:F158" si="163">D154*E154</f>
        <v>0</v>
      </c>
      <c r="G154" s="74">
        <f>F154*'Consolidated Budget'!$C$9</f>
        <v>0</v>
      </c>
      <c r="H154" s="62">
        <f t="shared" ref="H154:I158" si="164">F154*$J$8</f>
        <v>0</v>
      </c>
      <c r="I154" s="63">
        <f t="shared" si="164"/>
        <v>0</v>
      </c>
      <c r="J154" s="64"/>
      <c r="K154" s="220"/>
      <c r="L154" s="212"/>
      <c r="M154" s="222">
        <f t="shared" ref="M154:N158" si="165">H154-K154</f>
        <v>0</v>
      </c>
      <c r="N154" s="222">
        <f t="shared" si="165"/>
        <v>0</v>
      </c>
      <c r="O154" s="234">
        <f t="shared" si="157"/>
        <v>0</v>
      </c>
      <c r="P154" s="410"/>
      <c r="Q154" s="384"/>
      <c r="R154" s="385">
        <f t="shared" si="162"/>
        <v>0</v>
      </c>
      <c r="S154" s="385">
        <f t="shared" si="162"/>
        <v>0</v>
      </c>
      <c r="T154" s="234">
        <f t="shared" si="158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5" customHeight="1" x14ac:dyDescent="0.25">
      <c r="A155" s="72"/>
      <c r="B155" s="59" t="s">
        <v>240</v>
      </c>
      <c r="C155" s="60"/>
      <c r="D155" s="60"/>
      <c r="E155" s="59"/>
      <c r="F155" s="25">
        <f t="shared" si="163"/>
        <v>0</v>
      </c>
      <c r="G155" s="74">
        <f>F155*'Consolidated Budget'!$C$9</f>
        <v>0</v>
      </c>
      <c r="H155" s="75">
        <f t="shared" si="164"/>
        <v>0</v>
      </c>
      <c r="I155" s="76">
        <f t="shared" si="164"/>
        <v>0</v>
      </c>
      <c r="J155" s="77"/>
      <c r="K155" s="223"/>
      <c r="L155" s="229"/>
      <c r="M155" s="224">
        <f t="shared" si="165"/>
        <v>0</v>
      </c>
      <c r="N155" s="224">
        <f t="shared" si="165"/>
        <v>0</v>
      </c>
      <c r="O155" s="231">
        <f t="shared" si="157"/>
        <v>0</v>
      </c>
      <c r="P155" s="392"/>
      <c r="Q155" s="387"/>
      <c r="R155" s="388">
        <f t="shared" si="162"/>
        <v>0</v>
      </c>
      <c r="S155" s="388">
        <f t="shared" si="162"/>
        <v>0</v>
      </c>
      <c r="T155" s="231">
        <f t="shared" si="158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5" customHeight="1" x14ac:dyDescent="0.25">
      <c r="A156" s="72"/>
      <c r="B156" s="59" t="s">
        <v>241</v>
      </c>
      <c r="C156" s="60"/>
      <c r="D156" s="60"/>
      <c r="E156" s="59"/>
      <c r="F156" s="25">
        <f t="shared" si="163"/>
        <v>0</v>
      </c>
      <c r="G156" s="74">
        <f>F156*'Consolidated Budget'!$C$9</f>
        <v>0</v>
      </c>
      <c r="H156" s="75">
        <f t="shared" si="164"/>
        <v>0</v>
      </c>
      <c r="I156" s="76">
        <f t="shared" si="164"/>
        <v>0</v>
      </c>
      <c r="J156" s="77"/>
      <c r="K156" s="223"/>
      <c r="L156" s="229"/>
      <c r="M156" s="224">
        <f t="shared" si="165"/>
        <v>0</v>
      </c>
      <c r="N156" s="224">
        <f t="shared" si="165"/>
        <v>0</v>
      </c>
      <c r="O156" s="231">
        <f t="shared" si="157"/>
        <v>0</v>
      </c>
      <c r="P156" s="392"/>
      <c r="Q156" s="387"/>
      <c r="R156" s="388">
        <f t="shared" si="162"/>
        <v>0</v>
      </c>
      <c r="S156" s="388">
        <f t="shared" si="162"/>
        <v>0</v>
      </c>
      <c r="T156" s="231">
        <f t="shared" si="158"/>
        <v>0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5" customHeight="1" x14ac:dyDescent="0.25">
      <c r="A157" s="72"/>
      <c r="B157" s="59" t="s">
        <v>242</v>
      </c>
      <c r="C157" s="60"/>
      <c r="D157" s="60"/>
      <c r="E157" s="59"/>
      <c r="F157" s="25">
        <f t="shared" si="163"/>
        <v>0</v>
      </c>
      <c r="G157" s="74">
        <f>F157*'Consolidated Budget'!$C$9</f>
        <v>0</v>
      </c>
      <c r="H157" s="75">
        <f t="shared" si="164"/>
        <v>0</v>
      </c>
      <c r="I157" s="76">
        <f t="shared" si="164"/>
        <v>0</v>
      </c>
      <c r="J157" s="77"/>
      <c r="K157" s="223"/>
      <c r="L157" s="229"/>
      <c r="M157" s="224">
        <f t="shared" si="165"/>
        <v>0</v>
      </c>
      <c r="N157" s="224">
        <f t="shared" si="165"/>
        <v>0</v>
      </c>
      <c r="O157" s="231">
        <f t="shared" si="157"/>
        <v>0</v>
      </c>
      <c r="P157" s="392"/>
      <c r="Q157" s="387"/>
      <c r="R157" s="388">
        <f t="shared" si="162"/>
        <v>0</v>
      </c>
      <c r="S157" s="388">
        <f t="shared" si="162"/>
        <v>0</v>
      </c>
      <c r="T157" s="231">
        <f t="shared" si="158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5" customHeight="1" x14ac:dyDescent="0.25">
      <c r="A158" s="72"/>
      <c r="B158" s="59" t="s">
        <v>243</v>
      </c>
      <c r="C158" s="60"/>
      <c r="D158" s="60"/>
      <c r="E158" s="59"/>
      <c r="F158" s="25">
        <f t="shared" si="163"/>
        <v>0</v>
      </c>
      <c r="G158" s="74">
        <f>F158*'Consolidated Budget'!$C$9</f>
        <v>0</v>
      </c>
      <c r="H158" s="75">
        <f t="shared" si="164"/>
        <v>0</v>
      </c>
      <c r="I158" s="76">
        <f t="shared" si="164"/>
        <v>0</v>
      </c>
      <c r="J158" s="77"/>
      <c r="K158" s="225"/>
      <c r="L158" s="246"/>
      <c r="M158" s="226">
        <f t="shared" si="165"/>
        <v>0</v>
      </c>
      <c r="N158" s="226">
        <f t="shared" si="165"/>
        <v>0</v>
      </c>
      <c r="O158" s="232">
        <f t="shared" si="157"/>
        <v>0</v>
      </c>
      <c r="P158" s="393"/>
      <c r="Q158" s="390"/>
      <c r="R158" s="391">
        <f t="shared" si="162"/>
        <v>0</v>
      </c>
      <c r="S158" s="391">
        <f t="shared" si="162"/>
        <v>0</v>
      </c>
      <c r="T158" s="232">
        <f t="shared" si="158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5" customHeight="1" thickBot="1" x14ac:dyDescent="0.3">
      <c r="A159" s="548"/>
      <c r="B159" s="548" t="s">
        <v>244</v>
      </c>
      <c r="C159" s="60"/>
      <c r="D159" s="60"/>
      <c r="E159" s="59"/>
      <c r="F159" s="25">
        <f t="shared" ref="F159" si="166">D159*E159</f>
        <v>0</v>
      </c>
      <c r="G159" s="74">
        <f>F159*'Consolidated Budget'!$C$9</f>
        <v>0</v>
      </c>
      <c r="H159" s="550"/>
      <c r="I159" s="549"/>
      <c r="J159" s="551"/>
      <c r="K159" s="552"/>
      <c r="L159" s="552"/>
      <c r="M159" s="483"/>
      <c r="N159" s="483"/>
      <c r="O159" s="454"/>
      <c r="P159" s="414"/>
      <c r="Q159" s="380"/>
      <c r="R159" s="381"/>
      <c r="S159" s="381"/>
      <c r="T159" s="454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20.149999999999999" customHeight="1" thickBot="1" x14ac:dyDescent="0.4">
      <c r="A160" s="488"/>
      <c r="B160" s="488" t="s">
        <v>245</v>
      </c>
      <c r="C160" s="488"/>
      <c r="D160" s="532"/>
      <c r="E160" s="533"/>
      <c r="F160" s="532">
        <f t="shared" ref="F160:N160" si="167">F148+F153</f>
        <v>0</v>
      </c>
      <c r="G160" s="534">
        <f t="shared" si="167"/>
        <v>0</v>
      </c>
      <c r="H160" s="314">
        <f t="shared" si="167"/>
        <v>0</v>
      </c>
      <c r="I160" s="315">
        <f t="shared" si="167"/>
        <v>0</v>
      </c>
      <c r="J160" s="316"/>
      <c r="K160" s="369">
        <f t="shared" si="167"/>
        <v>0</v>
      </c>
      <c r="L160" s="370">
        <f t="shared" si="167"/>
        <v>0</v>
      </c>
      <c r="M160" s="371">
        <f t="shared" si="167"/>
        <v>0</v>
      </c>
      <c r="N160" s="371">
        <f t="shared" si="167"/>
        <v>0</v>
      </c>
      <c r="O160" s="372">
        <f t="shared" si="157"/>
        <v>0</v>
      </c>
      <c r="P160" s="464">
        <f t="shared" ref="P160:S160" si="168">P148+P153</f>
        <v>0</v>
      </c>
      <c r="Q160" s="371">
        <f t="shared" si="168"/>
        <v>0</v>
      </c>
      <c r="R160" s="371">
        <f t="shared" si="168"/>
        <v>0</v>
      </c>
      <c r="S160" s="371">
        <f t="shared" si="168"/>
        <v>0</v>
      </c>
      <c r="T160" s="372">
        <f t="shared" si="158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5" customHeight="1" x14ac:dyDescent="0.3">
      <c r="A161" s="95"/>
      <c r="B161" s="95"/>
      <c r="C161" s="3"/>
      <c r="D161" s="5"/>
      <c r="E161" s="6"/>
      <c r="F161" s="553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ht="20.149999999999999" customHeight="1" thickBot="1" x14ac:dyDescent="0.4">
      <c r="A163" s="157"/>
      <c r="B163" s="326" t="s">
        <v>260</v>
      </c>
      <c r="C163" s="326"/>
      <c r="D163" s="327"/>
      <c r="E163" s="328"/>
      <c r="F163" s="327">
        <f>F145+F160</f>
        <v>0</v>
      </c>
      <c r="G163" s="327">
        <f>G145+G160</f>
        <v>0</v>
      </c>
      <c r="H163" s="329"/>
      <c r="I163" s="327"/>
      <c r="J163" s="330"/>
      <c r="K163" s="373">
        <f>K145+K160</f>
        <v>0</v>
      </c>
      <c r="L163" s="374">
        <f>L145+L160</f>
        <v>0</v>
      </c>
      <c r="M163" s="375">
        <f>M145+M160</f>
        <v>0</v>
      </c>
      <c r="N163" s="375">
        <f>N145+N160</f>
        <v>0</v>
      </c>
      <c r="O163" s="376">
        <f t="shared" ref="O163" si="169">IFERROR(L163/I163,0)</f>
        <v>0</v>
      </c>
      <c r="P163" s="465">
        <f>P145+P160</f>
        <v>0</v>
      </c>
      <c r="Q163" s="466">
        <f>Q145+Q160</f>
        <v>0</v>
      </c>
      <c r="R163" s="467">
        <f>R145+R160</f>
        <v>0</v>
      </c>
      <c r="S163" s="467">
        <f>S145+S160</f>
        <v>0</v>
      </c>
      <c r="T163" s="376">
        <f t="shared" ref="T163" si="170">IFERROR(Q163/I163,0)</f>
        <v>0</v>
      </c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20.149999999999999" customHeight="1" x14ac:dyDescent="0.35">
      <c r="A167" s="100"/>
      <c r="B167" s="101"/>
      <c r="C167" s="102"/>
      <c r="D167" s="103"/>
      <c r="E167" s="104"/>
      <c r="F167" s="105"/>
      <c r="G167" s="105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2.75" customHeight="1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2.75" hidden="1" customHeight="1" x14ac:dyDescent="0.3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2.75" hidden="1" customHeight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2.75" hidden="1" customHeight="1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2.75" customHeight="1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2.75" customHeight="1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2.75" customHeight="1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75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2.75" customHeight="1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2.75" customHeight="1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2.75" customHeight="1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2.75" customHeight="1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2.75" customHeight="1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2.75" customHeight="1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2.75" customHeight="1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2.75" customHeight="1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2.75" customHeight="1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2.75" customHeight="1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2.75" customHeight="1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2.75" customHeight="1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2.75" customHeight="1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2.75" customHeight="1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2.75" customHeight="1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2.75" customHeight="1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2.75" customHeight="1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2.75" customHeight="1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2.75" customHeight="1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2.75" customHeight="1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2.75" customHeight="1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2.75" customHeight="1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2.75" customHeight="1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2.75" customHeight="1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2.75" customHeight="1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2.75" customHeight="1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2.75" customHeight="1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2.75" customHeight="1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2.75" customHeight="1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2.75" customHeight="1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2.75" customHeight="1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2.75" customHeight="1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2.75" customHeight="1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2.75" customHeight="1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2.75" customHeight="1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2.75" customHeight="1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2.75" customHeight="1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2.75" customHeight="1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2.75" customHeight="1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2.75" customHeight="1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2.75" customHeight="1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2.75" customHeight="1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2.75" customHeight="1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2.75" customHeight="1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2.75" customHeight="1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2.75" customHeight="1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2.75" customHeight="1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2.75" customHeight="1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2.75" customHeight="1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2.75" customHeight="1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2.75" customHeight="1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2.75" customHeight="1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2.75" customHeight="1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2.75" customHeight="1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2.75" customHeight="1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2.75" customHeight="1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2.75" customHeight="1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2.75" customHeight="1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2.75" customHeight="1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2.75" customHeight="1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2.75" customHeight="1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2.75" customHeight="1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2.75" customHeight="1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2.75" customHeight="1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2.75" customHeight="1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2.75" customHeight="1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2.75" customHeight="1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2.75" customHeight="1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2.75" customHeight="1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2.75" customHeight="1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2.75" customHeight="1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2.75" customHeight="1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2.75" customHeight="1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2.75" customHeight="1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2.75" customHeight="1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2.75" customHeight="1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2.75" customHeight="1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2.75" customHeight="1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2.75" customHeight="1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2.75" customHeight="1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2.75" customHeight="1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2.75" customHeight="1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2.75" customHeight="1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2.75" customHeight="1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2.75" customHeight="1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2.75" customHeight="1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2.75" customHeight="1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2.75" customHeight="1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2.75" customHeight="1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2.75" customHeight="1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2.75" customHeight="1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2.75" customHeight="1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2.75" customHeight="1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2.75" customHeight="1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2.75" customHeight="1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2.75" customHeight="1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2.75" customHeight="1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2.75" customHeight="1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2.75" customHeight="1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2.75" customHeight="1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2.75" customHeight="1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2.75" customHeight="1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2.75" customHeight="1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2.75" customHeight="1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2.75" customHeight="1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2.75" customHeight="1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2.75" customHeight="1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2.75" customHeight="1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2.75" customHeight="1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2.75" customHeight="1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2.75" customHeight="1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2.75" customHeight="1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2.75" customHeight="1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2.75" customHeight="1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2.75" customHeight="1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2.75" customHeight="1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2.75" customHeight="1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2.75" customHeight="1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2.75" customHeight="1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2.75" customHeight="1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2.75" customHeight="1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2.75" customHeight="1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2.75" customHeight="1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2.75" customHeight="1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2.75" customHeight="1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2.75" customHeight="1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2.75" customHeight="1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2.75" customHeight="1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2.75" customHeight="1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2.75" customHeight="1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2.75" customHeight="1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2.75" customHeight="1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2.75" customHeight="1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2.75" customHeight="1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2.75" customHeight="1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2.75" customHeight="1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2.75" customHeight="1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2.75" customHeight="1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2.75" customHeight="1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2.75" customHeight="1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2.75" customHeight="1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2.75" customHeight="1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2.75" customHeight="1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2.75" customHeight="1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2.75" customHeight="1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2.75" customHeight="1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2.75" customHeight="1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2.75" customHeight="1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2.75" customHeight="1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2.75" customHeight="1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2.75" customHeight="1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2.75" customHeight="1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2.75" customHeight="1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2.75" customHeight="1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2.75" customHeight="1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2.75" customHeight="1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2.75" customHeight="1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2.75" customHeight="1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2.75" customHeight="1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2.75" customHeight="1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2.75" customHeight="1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2.75" customHeight="1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2.75" customHeight="1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2.75" customHeight="1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2.75" customHeight="1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2.75" customHeight="1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2.75" customHeight="1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2.75" customHeight="1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2.75" customHeight="1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2.75" customHeight="1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2.75" customHeight="1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2.75" customHeight="1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2.75" customHeight="1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2.75" customHeight="1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2.75" customHeight="1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2.75" customHeight="1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2.75" customHeight="1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2.75" customHeight="1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2.75" customHeight="1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2.75" customHeight="1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2.75" customHeight="1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2.75" customHeight="1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2.75" customHeight="1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2.75" customHeight="1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2.75" customHeight="1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2.75" customHeight="1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2.75" customHeight="1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2.75" customHeight="1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2.75" customHeight="1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2.75" customHeight="1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2.75" customHeight="1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2.75" customHeight="1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2.75" customHeight="1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2.75" customHeight="1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2.75" customHeight="1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2.75" customHeight="1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2.75" customHeight="1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2.75" customHeight="1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2.75" customHeight="1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2.75" customHeight="1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2.75" customHeight="1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2.75" customHeight="1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2.75" customHeight="1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2.75" customHeight="1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2.75" customHeight="1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2.75" customHeight="1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2.75" customHeight="1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2.75" customHeight="1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2.75" customHeight="1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2.75" customHeight="1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2.75" customHeight="1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2.75" customHeight="1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2.75" customHeight="1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2.75" customHeight="1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2.75" customHeight="1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2.75" customHeight="1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2.75" customHeight="1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2.75" customHeight="1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2.75" customHeight="1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2.75" customHeight="1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2.75" customHeight="1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2.75" customHeight="1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2.75" customHeight="1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2.75" customHeight="1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2.75" customHeight="1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2.75" customHeight="1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2.75" customHeight="1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2.75" customHeight="1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2.75" customHeight="1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2.75" customHeight="1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2.75" customHeight="1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2.75" customHeight="1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2.75" customHeight="1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2.75" customHeight="1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2.75" customHeight="1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2.75" customHeight="1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2.75" customHeight="1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2.75" customHeight="1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2.75" customHeight="1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2.75" customHeight="1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2.75" customHeight="1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2.75" customHeight="1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2.75" customHeight="1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2.75" customHeight="1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2.75" customHeight="1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2.75" customHeight="1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2.75" customHeight="1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2.75" customHeight="1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2.75" customHeight="1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2.75" customHeight="1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2.75" customHeight="1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2.75" customHeight="1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2.75" customHeight="1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2.75" customHeight="1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2.75" customHeight="1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2.75" customHeight="1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2.75" customHeight="1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2.75" customHeight="1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2.75" customHeight="1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2.75" customHeight="1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2.75" customHeight="1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2.75" customHeight="1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2.75" customHeight="1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2.75" customHeight="1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2.75" customHeight="1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2.75" customHeight="1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2.75" customHeight="1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2.75" customHeight="1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2.75" customHeight="1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2.75" customHeight="1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2.75" customHeight="1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2.75" customHeight="1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2.75" customHeight="1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2.75" customHeight="1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2.75" customHeight="1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2.75" customHeight="1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2.75" customHeight="1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2.75" customHeight="1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2.75" customHeight="1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2.75" customHeight="1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2.75" customHeight="1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2.75" customHeight="1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2.75" customHeight="1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2.75" customHeight="1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2.75" customHeight="1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2.75" customHeight="1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2.75" customHeight="1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2.75" customHeight="1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2.75" customHeight="1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2.75" customHeight="1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2.75" customHeight="1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2.75" customHeight="1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2.75" customHeight="1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2.75" customHeight="1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2.75" customHeight="1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2.75" customHeight="1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2.75" customHeight="1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2.75" customHeight="1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2.75" customHeight="1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2.75" customHeight="1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2.75" customHeight="1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2.75" customHeight="1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2.75" customHeight="1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2.75" customHeight="1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2.75" customHeight="1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2.75" customHeight="1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2.75" customHeight="1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2.75" customHeight="1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2.75" customHeight="1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2.75" customHeight="1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2.75" customHeight="1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2.75" customHeight="1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2.75" customHeight="1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2.75" customHeight="1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2.75" customHeight="1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2.75" customHeight="1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2.75" customHeight="1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2.75" customHeight="1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2.75" customHeight="1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2.75" customHeight="1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2.75" customHeight="1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2.75" customHeight="1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2.75" customHeight="1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2.75" customHeight="1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2.75" customHeight="1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2.75" customHeight="1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2.75" customHeight="1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2.75" customHeight="1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2.75" customHeight="1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2.75" customHeight="1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2.75" customHeight="1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2.75" customHeight="1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2.75" customHeight="1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2.75" customHeight="1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2.75" customHeight="1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2.75" customHeight="1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2.75" customHeight="1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2.75" customHeight="1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2.75" customHeight="1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2.75" customHeight="1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2.75" customHeight="1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2.75" customHeight="1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2.75" customHeight="1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2.75" customHeight="1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2.75" customHeight="1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2.75" customHeight="1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2.75" customHeight="1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2.75" customHeight="1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2.75" customHeight="1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2.75" customHeight="1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2.75" customHeight="1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2.75" customHeight="1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2.75" customHeight="1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2.75" customHeight="1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2.75" customHeight="1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2.75" customHeight="1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2.75" customHeight="1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2.75" customHeight="1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2.75" customHeight="1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2.75" customHeight="1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2.75" customHeight="1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2.75" customHeight="1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2.75" customHeight="1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2.75" customHeight="1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2.75" customHeight="1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2.75" customHeight="1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2.75" customHeight="1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2.75" customHeight="1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2.75" customHeight="1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2.75" customHeight="1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2.75" customHeight="1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2.75" customHeight="1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2.75" customHeight="1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2.75" customHeight="1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2.75" customHeight="1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2.75" customHeight="1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2.75" customHeight="1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2.75" customHeight="1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2.75" customHeight="1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2.75" customHeight="1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2.75" customHeight="1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2.75" customHeight="1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2.75" customHeight="1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2.75" customHeight="1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2.75" customHeight="1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2.75" customHeight="1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2.75" customHeight="1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2.75" customHeight="1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2.75" customHeight="1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2.75" customHeight="1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2.75" customHeight="1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2.75" customHeight="1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2.75" customHeight="1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2.75" customHeight="1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2.75" customHeight="1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2.75" customHeight="1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2.75" customHeight="1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2.75" customHeight="1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2.75" customHeight="1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2.75" customHeight="1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2.75" customHeight="1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2.75" customHeight="1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2.75" customHeight="1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2.75" customHeight="1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2.75" customHeight="1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2.75" customHeight="1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2.75" customHeight="1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2.75" customHeight="1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2.75" customHeight="1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2.75" customHeight="1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2.75" customHeight="1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2.75" customHeight="1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2.75" customHeight="1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2.75" customHeight="1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2.75" customHeight="1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2.75" customHeight="1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2.75" customHeight="1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2.75" customHeight="1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2.75" customHeight="1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2.75" customHeight="1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2.75" customHeight="1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2.75" customHeight="1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2.75" customHeight="1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2.75" customHeight="1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2.75" customHeight="1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2.75" customHeight="1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2.75" customHeight="1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2.75" customHeight="1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2.75" customHeight="1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2.75" customHeight="1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2.75" customHeight="1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2.75" customHeight="1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2.75" customHeight="1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2.75" customHeight="1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2.75" customHeight="1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2.75" customHeight="1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2.75" customHeight="1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2.75" customHeight="1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2.75" customHeight="1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2.75" customHeight="1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2.75" customHeight="1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2.75" customHeight="1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2.75" customHeight="1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2.75" customHeight="1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2.75" customHeight="1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2.75" customHeight="1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2.75" customHeight="1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2.75" customHeight="1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2.75" customHeight="1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2.75" customHeight="1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2.75" customHeight="1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2.75" customHeight="1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2.75" customHeight="1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2.75" customHeight="1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2.75" customHeight="1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2.75" customHeight="1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2.75" customHeight="1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2.75" customHeight="1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2.75" customHeight="1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2.75" customHeight="1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2.75" customHeight="1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2.75" customHeight="1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2.75" customHeight="1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2.75" customHeight="1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2.75" customHeight="1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2.75" customHeight="1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2.75" customHeight="1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2.75" customHeight="1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2.75" customHeight="1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2.75" customHeight="1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2.75" customHeight="1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2.75" customHeight="1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2.75" customHeight="1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2.75" customHeight="1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2.75" customHeight="1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2.75" customHeight="1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2.75" customHeight="1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2.75" customHeight="1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2.75" customHeight="1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2.75" customHeight="1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2.75" customHeight="1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2.75" customHeight="1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2.75" customHeight="1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2.75" customHeight="1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2.75" customHeight="1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2.75" customHeight="1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2.75" customHeight="1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2.75" customHeight="1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2.75" customHeight="1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2.75" customHeight="1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2.75" customHeight="1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2.75" customHeight="1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2.75" customHeight="1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2.75" customHeight="1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2.75" customHeight="1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2.75" customHeight="1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2.75" customHeight="1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2.75" customHeight="1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2.75" customHeight="1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2.75" customHeight="1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2.75" customHeight="1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2.75" customHeight="1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2.75" customHeight="1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2.75" customHeight="1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2.75" customHeight="1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2.75" customHeight="1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2.75" customHeight="1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2.75" customHeight="1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2.75" customHeight="1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2.75" customHeight="1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2.75" customHeight="1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2.75" customHeight="1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2.75" customHeight="1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2.75" customHeight="1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2.75" customHeight="1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2.75" customHeight="1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2.75" customHeight="1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2.75" customHeight="1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2.75" customHeight="1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2.75" customHeight="1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2.75" customHeight="1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2.75" customHeight="1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2.75" customHeight="1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2.75" customHeight="1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2.75" customHeight="1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2.75" customHeight="1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2.75" customHeight="1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2.75" customHeight="1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2.75" customHeight="1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2.75" customHeight="1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2.75" customHeight="1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2.75" customHeight="1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2.75" customHeight="1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2.75" customHeight="1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2.75" customHeight="1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2.75" customHeight="1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2.75" customHeight="1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2.75" customHeight="1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2.75" customHeight="1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2.75" customHeight="1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2.75" customHeight="1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2.75" customHeight="1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2.75" customHeight="1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2.75" customHeight="1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2.75" customHeight="1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2.75" customHeight="1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2.75" customHeight="1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2.75" customHeight="1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2.75" customHeight="1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2.75" customHeight="1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2.75" customHeight="1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2.75" customHeight="1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2.75" customHeight="1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2.75" customHeight="1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2.75" customHeight="1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2.75" customHeight="1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2.75" customHeight="1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2.75" customHeight="1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2.75" customHeight="1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2.75" customHeight="1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2.75" customHeight="1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2.75" customHeight="1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2.75" customHeight="1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2.75" customHeight="1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2.75" customHeight="1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2.75" customHeight="1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2.75" customHeight="1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2.75" customHeight="1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2.75" customHeight="1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2.75" customHeight="1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2.75" customHeight="1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2.75" customHeight="1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2.75" customHeight="1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2.75" customHeight="1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2.75" customHeight="1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2.75" customHeight="1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2.75" customHeight="1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2.75" customHeight="1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2.75" customHeight="1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2.75" customHeight="1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2.75" customHeight="1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2.75" customHeight="1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2.75" customHeight="1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2.75" customHeight="1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2.75" customHeight="1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2.75" customHeight="1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2.75" customHeight="1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2.75" customHeight="1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2.75" customHeight="1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2.75" customHeight="1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2.75" customHeight="1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2.75" customHeight="1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2.75" customHeight="1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2.75" customHeight="1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2.75" customHeight="1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2.75" customHeight="1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2.75" customHeight="1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2.75" customHeight="1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2.75" customHeight="1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2.75" customHeight="1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2.75" customHeight="1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2.75" customHeight="1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2.75" customHeight="1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2.75" customHeight="1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2.75" customHeight="1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2.75" customHeight="1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2.75" customHeight="1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2.75" customHeight="1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2.75" customHeight="1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2.75" customHeight="1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2.75" customHeight="1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2.75" customHeight="1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2.75" customHeight="1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2.75" customHeight="1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2.75" customHeight="1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2.75" customHeight="1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2.75" customHeight="1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2.75" customHeight="1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2.75" customHeight="1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2.75" customHeight="1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2.75" customHeight="1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2.75" customHeight="1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2.75" customHeight="1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2.75" customHeight="1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2.75" customHeight="1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2.75" customHeight="1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2.75" customHeight="1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2.75" customHeight="1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2.75" customHeight="1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2.75" customHeight="1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2.75" customHeight="1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2.75" customHeight="1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2.75" customHeight="1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2.75" customHeight="1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2.75" customHeight="1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2.75" customHeight="1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2.75" customHeight="1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2.75" customHeight="1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2.75" customHeight="1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2.75" customHeight="1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2.75" customHeight="1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2.75" customHeight="1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2.75" customHeight="1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2.75" customHeight="1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2.75" customHeight="1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2.75" customHeight="1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2.75" customHeight="1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2.75" customHeight="1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2.75" customHeight="1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2.75" customHeight="1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2.75" customHeight="1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2.75" customHeight="1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2.75" customHeight="1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2.75" customHeight="1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2.75" customHeight="1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2.75" customHeight="1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2.75" customHeight="1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2.75" customHeight="1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2.75" customHeight="1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2.75" customHeight="1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2.75" customHeight="1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2.75" customHeight="1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2.75" customHeight="1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2.75" customHeight="1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2.75" customHeight="1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2.75" customHeight="1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2.75" customHeight="1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2.75" customHeight="1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2.75" customHeight="1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2.75" customHeight="1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2.75" customHeight="1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2.75" customHeight="1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2.75" customHeight="1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2.75" customHeight="1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2.75" customHeight="1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2.75" customHeight="1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2.75" customHeight="1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2.75" customHeight="1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2.75" customHeight="1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2.75" customHeight="1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2.75" customHeight="1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2.75" customHeight="1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2.75" customHeight="1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2.75" customHeight="1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2.75" customHeight="1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2.75" customHeight="1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2.75" customHeight="1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2.75" customHeight="1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2.75" customHeight="1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2.75" customHeight="1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2.75" customHeight="1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2.75" customHeight="1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2.75" customHeight="1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2.75" customHeight="1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2.75" customHeight="1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2.75" customHeight="1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2.75" customHeight="1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2.75" customHeight="1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2.75" customHeight="1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2.75" customHeight="1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2.75" customHeight="1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2.75" customHeight="1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2.75" customHeight="1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2.75" customHeight="1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2.75" customHeight="1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2.75" customHeight="1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2.75" customHeight="1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2.75" customHeight="1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2.75" customHeight="1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2.75" customHeight="1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2.75" customHeight="1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2.75" customHeight="1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2.75" customHeight="1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2.75" customHeight="1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2.75" customHeight="1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2.75" customHeight="1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2.75" customHeight="1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2.75" customHeight="1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2.75" customHeight="1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2.75" customHeight="1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2.75" customHeight="1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2.75" customHeight="1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2.75" customHeight="1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2.75" customHeight="1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2.75" customHeight="1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2.75" customHeight="1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2.75" customHeight="1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2.75" customHeight="1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2.75" customHeight="1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2.75" customHeight="1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2.75" customHeight="1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2.75" customHeight="1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2.75" customHeight="1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2.75" customHeight="1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2.75" customHeight="1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2.75" customHeight="1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2.75" customHeight="1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2.75" customHeight="1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2.75" customHeight="1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2.75" customHeight="1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2.75" customHeight="1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2.75" customHeight="1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2.75" customHeight="1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2.75" customHeight="1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2.75" customHeight="1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2.75" customHeight="1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2.75" customHeight="1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2.75" customHeight="1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2.75" customHeight="1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2.75" customHeight="1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2.75" customHeight="1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2.75" customHeight="1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2.75" customHeight="1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2.75" customHeight="1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2.75" customHeight="1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2.75" customHeight="1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2.75" customHeight="1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2.75" customHeight="1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2.75" customHeight="1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2.75" customHeight="1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2.75" customHeight="1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2.75" customHeight="1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2.75" customHeight="1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2.75" customHeight="1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2.75" customHeight="1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2.75" customHeight="1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2.75" customHeight="1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2.75" customHeight="1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2.75" customHeight="1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2.75" customHeight="1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2.75" customHeight="1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2.75" customHeight="1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2.75" customHeight="1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2.75" customHeight="1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2.75" customHeight="1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2.75" customHeight="1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2.75" customHeight="1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2.75" customHeight="1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2.75" customHeight="1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2.75" customHeight="1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2.75" customHeight="1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2.75" customHeight="1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2.75" customHeight="1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2.75" customHeight="1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2.75" customHeight="1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2.75" customHeight="1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2.75" customHeight="1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2.75" customHeight="1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2.75" customHeight="1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2.75" customHeight="1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2.75" customHeight="1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2.75" customHeight="1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2.75" customHeight="1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2.75" customHeight="1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2.75" customHeight="1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2.75" customHeight="1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2.75" customHeight="1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2.75" customHeight="1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2.75" customHeight="1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2.75" customHeight="1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2.75" customHeight="1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2.75" customHeight="1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2.75" customHeight="1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2.75" customHeight="1" x14ac:dyDescent="0.3">
      <c r="A978" s="7"/>
      <c r="B978" s="3"/>
      <c r="C978" s="3"/>
      <c r="D978" s="5"/>
      <c r="E978" s="6"/>
      <c r="F978" s="6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spans="1:40" ht="12.75" customHeight="1" x14ac:dyDescent="0.3">
      <c r="A979" s="7"/>
      <c r="B979" s="3"/>
      <c r="C979" s="3"/>
      <c r="D979" s="5"/>
      <c r="E979" s="6"/>
      <c r="F979" s="6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spans="1:40" ht="12.75" customHeight="1" x14ac:dyDescent="0.3">
      <c r="A980" s="7"/>
      <c r="B980" s="3"/>
      <c r="C980" s="3"/>
      <c r="D980" s="5"/>
      <c r="E980" s="6"/>
      <c r="F980" s="6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spans="1:40" ht="12.75" customHeight="1" x14ac:dyDescent="0.3">
      <c r="A981" s="7"/>
      <c r="B981" s="3"/>
      <c r="C981" s="3"/>
      <c r="D981" s="5"/>
      <c r="E981" s="6"/>
      <c r="F981" s="6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spans="1:40" ht="12.75" customHeight="1" x14ac:dyDescent="0.3">
      <c r="A982" s="7"/>
      <c r="B982" s="3"/>
      <c r="C982" s="3"/>
      <c r="D982" s="5"/>
      <c r="E982" s="6"/>
      <c r="F982" s="6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spans="1:40" ht="12.75" customHeight="1" x14ac:dyDescent="0.3">
      <c r="A983" s="7"/>
      <c r="B983" s="3"/>
      <c r="C983" s="3"/>
      <c r="D983" s="5"/>
      <c r="E983" s="6"/>
      <c r="F983" s="6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spans="1:40" ht="12.75" customHeight="1" x14ac:dyDescent="0.3">
      <c r="A984" s="7"/>
      <c r="B984" s="3"/>
      <c r="C984" s="3"/>
      <c r="D984" s="5"/>
      <c r="E984" s="6"/>
      <c r="F984" s="6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spans="1:40" ht="12.75" customHeight="1" x14ac:dyDescent="0.3">
      <c r="A985" s="7"/>
      <c r="B985" s="3"/>
      <c r="C985" s="3"/>
      <c r="D985" s="5"/>
      <c r="E985" s="6"/>
      <c r="F985" s="6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spans="1:40" ht="12.75" customHeight="1" x14ac:dyDescent="0.3">
      <c r="A986" s="7"/>
      <c r="B986" s="3"/>
      <c r="C986" s="3"/>
      <c r="D986" s="5"/>
      <c r="E986" s="6"/>
      <c r="F986" s="6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spans="1:40" ht="12.75" customHeight="1" x14ac:dyDescent="0.3">
      <c r="A987" s="7"/>
      <c r="B987" s="3"/>
      <c r="C987" s="3"/>
      <c r="D987" s="5"/>
      <c r="E987" s="6"/>
      <c r="F987" s="6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spans="1:40" ht="12.75" customHeight="1" x14ac:dyDescent="0.3">
      <c r="A988" s="7"/>
      <c r="B988" s="3"/>
      <c r="C988" s="3"/>
      <c r="D988" s="5"/>
      <c r="E988" s="6"/>
      <c r="F988" s="6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spans="1:40" ht="12.75" customHeight="1" x14ac:dyDescent="0.3">
      <c r="A989" s="7"/>
      <c r="B989" s="3"/>
      <c r="C989" s="3"/>
      <c r="D989" s="5"/>
      <c r="E989" s="6"/>
      <c r="F989" s="6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spans="1:40" ht="12.75" customHeight="1" x14ac:dyDescent="0.3">
      <c r="A990" s="7"/>
      <c r="B990" s="3"/>
      <c r="C990" s="3"/>
      <c r="D990" s="5"/>
      <c r="E990" s="6"/>
      <c r="F990" s="6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spans="1:40" ht="12.75" customHeight="1" x14ac:dyDescent="0.3">
      <c r="A991" s="7"/>
      <c r="B991" s="3"/>
      <c r="C991" s="3"/>
      <c r="D991" s="5"/>
      <c r="E991" s="6"/>
      <c r="F991" s="6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spans="1:40" ht="12.75" customHeight="1" x14ac:dyDescent="0.3">
      <c r="A992" s="7"/>
      <c r="B992" s="3"/>
      <c r="C992" s="3"/>
      <c r="D992" s="5"/>
      <c r="E992" s="6"/>
      <c r="F992" s="6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spans="1:40" ht="12.75" customHeight="1" x14ac:dyDescent="0.3">
      <c r="A993" s="7"/>
      <c r="B993" s="3"/>
      <c r="C993" s="3"/>
      <c r="D993" s="5"/>
      <c r="E993" s="6"/>
      <c r="F993" s="6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spans="1:40" ht="12.75" customHeight="1" x14ac:dyDescent="0.3">
      <c r="A994" s="7"/>
      <c r="B994" s="3"/>
      <c r="C994" s="3"/>
      <c r="D994" s="5"/>
      <c r="E994" s="6"/>
      <c r="F994" s="6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spans="1:40" ht="12.75" customHeight="1" x14ac:dyDescent="0.3">
      <c r="A995" s="7"/>
      <c r="B995" s="3"/>
      <c r="C995" s="3"/>
      <c r="D995" s="5"/>
      <c r="E995" s="6"/>
      <c r="F995" s="6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spans="1:40" ht="12.75" customHeight="1" x14ac:dyDescent="0.3">
      <c r="A996" s="7"/>
      <c r="B996" s="3"/>
      <c r="C996" s="3"/>
      <c r="D996" s="5"/>
      <c r="E996" s="6"/>
      <c r="F996" s="6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spans="1:40" ht="12.75" customHeight="1" x14ac:dyDescent="0.3">
      <c r="A997" s="7"/>
      <c r="B997" s="3"/>
      <c r="C997" s="3"/>
      <c r="D997" s="5"/>
      <c r="E997" s="6"/>
      <c r="F997" s="6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spans="1:40" ht="12.75" customHeight="1" x14ac:dyDescent="0.3">
      <c r="A998" s="7"/>
      <c r="B998" s="3"/>
      <c r="C998" s="3"/>
      <c r="D998" s="5"/>
      <c r="E998" s="6"/>
      <c r="F998" s="6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spans="1:40" ht="12.75" customHeight="1" x14ac:dyDescent="0.3">
      <c r="A999" s="7"/>
      <c r="B999" s="3"/>
      <c r="C999" s="3"/>
      <c r="D999" s="5"/>
      <c r="E999" s="6"/>
      <c r="F999" s="6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spans="1:40" ht="12.75" customHeight="1" x14ac:dyDescent="0.3">
      <c r="A1000" s="7"/>
      <c r="B1000" s="3"/>
      <c r="C1000" s="3"/>
      <c r="D1000" s="5"/>
      <c r="E1000" s="6"/>
      <c r="F1000" s="6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  <row r="1001" spans="1:40" ht="12.75" customHeight="1" x14ac:dyDescent="0.3">
      <c r="A1001" s="7"/>
      <c r="B1001" s="3"/>
      <c r="C1001" s="3"/>
      <c r="D1001" s="5"/>
      <c r="E1001" s="6"/>
      <c r="F1001" s="6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</row>
    <row r="1002" spans="1:40" ht="12.75" customHeight="1" x14ac:dyDescent="0.3">
      <c r="A1002" s="7"/>
      <c r="B1002" s="3"/>
      <c r="C1002" s="3"/>
      <c r="D1002" s="5"/>
      <c r="E1002" s="6"/>
      <c r="F1002" s="6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</row>
  </sheetData>
  <mergeCells count="37">
    <mergeCell ref="C96:E96"/>
    <mergeCell ref="C102:E102"/>
    <mergeCell ref="C105:E105"/>
    <mergeCell ref="F174:G174"/>
    <mergeCell ref="C109:E109"/>
    <mergeCell ref="C126:E126"/>
    <mergeCell ref="C129:E129"/>
    <mergeCell ref="C132:E132"/>
    <mergeCell ref="C148:E148"/>
    <mergeCell ref="A5:B7"/>
    <mergeCell ref="C5:C7"/>
    <mergeCell ref="D5:D7"/>
    <mergeCell ref="E5:E6"/>
    <mergeCell ref="F5:G6"/>
    <mergeCell ref="J5:J7"/>
    <mergeCell ref="K5:O5"/>
    <mergeCell ref="P5:T5"/>
    <mergeCell ref="K6:L6"/>
    <mergeCell ref="M6:N6"/>
    <mergeCell ref="P6:Q6"/>
    <mergeCell ref="R6:S6"/>
    <mergeCell ref="C66:E66"/>
    <mergeCell ref="C72:E72"/>
    <mergeCell ref="C78:E78"/>
    <mergeCell ref="C153:E153"/>
    <mergeCell ref="H5:I6"/>
    <mergeCell ref="C12:E12"/>
    <mergeCell ref="C19:E19"/>
    <mergeCell ref="C27:E27"/>
    <mergeCell ref="C60:E60"/>
    <mergeCell ref="C30:E30"/>
    <mergeCell ref="C36:E36"/>
    <mergeCell ref="C42:E42"/>
    <mergeCell ref="C48:E48"/>
    <mergeCell ref="C54:E54"/>
    <mergeCell ref="C84:E84"/>
    <mergeCell ref="C90:E90"/>
  </mergeCells>
  <conditionalFormatting sqref="F161:J161">
    <cfRule type="cellIs" dxfId="19" priority="1" stopIfTrue="1" operator="greaterThan">
      <formula>15</formula>
    </cfRule>
  </conditionalFormatting>
  <conditionalFormatting sqref="K162:P162">
    <cfRule type="cellIs" dxfId="18" priority="2" stopIfTrue="1" operator="greaterThan">
      <formula>15</formula>
    </cfRule>
  </conditionalFormatting>
  <conditionalFormatting sqref="T162">
    <cfRule type="cellIs" dxfId="17" priority="3" stopIfTrue="1" operator="greaterThan">
      <formula>15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CB11-97DB-4F0A-978D-E06A02CAB1EB}">
  <dimension ref="A1:AN1003"/>
  <sheetViews>
    <sheetView showZeros="0" zoomScaleNormal="100" workbookViewId="0">
      <selection sqref="A1:XFD1048576"/>
    </sheetView>
  </sheetViews>
  <sheetFormatPr defaultColWidth="14.453125" defaultRowHeight="15" customHeight="1" x14ac:dyDescent="0.25"/>
  <cols>
    <col min="1" max="1" width="6.26953125" style="565" customWidth="1"/>
    <col min="2" max="2" width="37.453125" style="565" customWidth="1"/>
    <col min="3" max="3" width="11.26953125" style="565" customWidth="1"/>
    <col min="4" max="4" width="10.26953125" style="565" customWidth="1"/>
    <col min="5" max="5" width="12.1796875" style="565" customWidth="1"/>
    <col min="6" max="6" width="16.26953125" style="565" bestFit="1" customWidth="1"/>
    <col min="7" max="7" width="14.453125" style="565" bestFit="1" customWidth="1"/>
    <col min="8" max="8" width="15.54296875" style="565" bestFit="1" customWidth="1"/>
    <col min="9" max="9" width="13.54296875" style="565" customWidth="1"/>
    <col min="10" max="10" width="13.81640625" style="565" customWidth="1"/>
    <col min="11" max="14" width="15.54296875" style="565" customWidth="1"/>
    <col min="15" max="15" width="10.54296875" style="565" customWidth="1"/>
    <col min="16" max="16" width="15.54296875" style="565" customWidth="1"/>
    <col min="17" max="17" width="18.453125" style="565" customWidth="1"/>
    <col min="18" max="19" width="15.54296875" style="565" customWidth="1"/>
    <col min="20" max="20" width="10.54296875" style="565" customWidth="1"/>
    <col min="21" max="40" width="9.1796875" style="565" customWidth="1"/>
    <col min="41" max="16384" width="14.453125" style="565"/>
  </cols>
  <sheetData>
    <row r="1" spans="1:40" ht="20.5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20.5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8" x14ac:dyDescent="0.5">
      <c r="A3" s="3" t="s">
        <v>57</v>
      </c>
      <c r="B3" s="3"/>
      <c r="C3" s="115" t="s">
        <v>315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3.5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3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3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3.5" thickBot="1" x14ac:dyDescent="0.35">
      <c r="A7" s="654"/>
      <c r="B7" s="655"/>
      <c r="C7" s="658"/>
      <c r="D7" s="658"/>
      <c r="E7" s="566" t="s">
        <v>71</v>
      </c>
      <c r="F7" s="566" t="s">
        <v>71</v>
      </c>
      <c r="G7" s="37" t="s">
        <v>54</v>
      </c>
      <c r="H7" s="567" t="s">
        <v>71</v>
      </c>
      <c r="I7" s="39" t="s">
        <v>54</v>
      </c>
      <c r="J7" s="647"/>
      <c r="K7" s="568" t="s">
        <v>71</v>
      </c>
      <c r="L7" s="41" t="s">
        <v>54</v>
      </c>
      <c r="M7" s="569" t="s">
        <v>71</v>
      </c>
      <c r="N7" s="43" t="s">
        <v>54</v>
      </c>
      <c r="O7" s="44" t="s">
        <v>72</v>
      </c>
      <c r="P7" s="570" t="s">
        <v>71</v>
      </c>
      <c r="Q7" s="46" t="s">
        <v>54</v>
      </c>
      <c r="R7" s="571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16" thickBot="1" x14ac:dyDescent="0.4">
      <c r="A8" s="351" t="s">
        <v>73</v>
      </c>
      <c r="B8" s="352"/>
      <c r="C8" s="353"/>
      <c r="D8" s="354"/>
      <c r="E8" s="572"/>
      <c r="F8" s="572"/>
      <c r="G8" s="352"/>
      <c r="H8" s="356">
        <f>'Appeal Income'!I31</f>
        <v>0</v>
      </c>
      <c r="I8" s="357">
        <f>'Appeal Income'!H31</f>
        <v>0</v>
      </c>
      <c r="J8" s="444">
        <f>IFERROR(I8/G163,0)</f>
        <v>0</v>
      </c>
      <c r="K8" s="573"/>
      <c r="L8" s="359"/>
      <c r="M8" s="574"/>
      <c r="N8" s="359"/>
      <c r="O8" s="361"/>
      <c r="P8" s="575"/>
      <c r="Q8" s="479"/>
      <c r="R8" s="574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16" thickBot="1" x14ac:dyDescent="0.4">
      <c r="A9" s="488" t="s">
        <v>74</v>
      </c>
      <c r="B9" s="488"/>
      <c r="C9" s="489"/>
      <c r="D9" s="490"/>
      <c r="E9" s="576"/>
      <c r="F9" s="576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3.5" thickBot="1" x14ac:dyDescent="0.35">
      <c r="A10" s="49">
        <v>1</v>
      </c>
      <c r="B10" s="50" t="s">
        <v>75</v>
      </c>
      <c r="C10" s="51"/>
      <c r="D10" s="52"/>
      <c r="E10" s="577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2.5" x14ac:dyDescent="0.25">
      <c r="A11" s="58">
        <v>1.1000000000000001</v>
      </c>
      <c r="B11" s="59" t="s">
        <v>11</v>
      </c>
      <c r="C11" s="151"/>
      <c r="D11" s="151"/>
      <c r="E11" s="152"/>
      <c r="F11" s="476">
        <f>(D11*E11)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2.5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2.5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I18" si="6">F13*$J$8</f>
        <v>0</v>
      </c>
      <c r="I13" s="195">
        <f t="shared" si="6"/>
        <v>0</v>
      </c>
      <c r="J13" s="196"/>
      <c r="K13" s="216"/>
      <c r="L13" s="217"/>
      <c r="M13" s="222">
        <f t="shared" ref="M13:N18" si="7">H13-K13</f>
        <v>0</v>
      </c>
      <c r="N13" s="222">
        <f t="shared" si="7"/>
        <v>0</v>
      </c>
      <c r="O13" s="231">
        <f t="shared" si="3"/>
        <v>0</v>
      </c>
      <c r="P13" s="495"/>
      <c r="Q13" s="384"/>
      <c r="R13" s="385">
        <f t="shared" ref="R13:S18" si="8">H13-P13</f>
        <v>0</v>
      </c>
      <c r="S13" s="385">
        <f t="shared" si="8"/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2.5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6"/>
        <v>0</v>
      </c>
      <c r="J14" s="198"/>
      <c r="K14" s="216"/>
      <c r="L14" s="217"/>
      <c r="M14" s="224">
        <f t="shared" si="7"/>
        <v>0</v>
      </c>
      <c r="N14" s="224">
        <f t="shared" si="7"/>
        <v>0</v>
      </c>
      <c r="O14" s="231">
        <f t="shared" si="3"/>
        <v>0</v>
      </c>
      <c r="P14" s="386"/>
      <c r="Q14" s="387"/>
      <c r="R14" s="388">
        <f t="shared" si="8"/>
        <v>0</v>
      </c>
      <c r="S14" s="388">
        <f t="shared" si="8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2.5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6"/>
        <v>0</v>
      </c>
      <c r="J15" s="198"/>
      <c r="K15" s="216"/>
      <c r="L15" s="217"/>
      <c r="M15" s="224">
        <f t="shared" si="7"/>
        <v>0</v>
      </c>
      <c r="N15" s="224">
        <f t="shared" si="7"/>
        <v>0</v>
      </c>
      <c r="O15" s="231">
        <f t="shared" si="3"/>
        <v>0</v>
      </c>
      <c r="P15" s="386"/>
      <c r="Q15" s="387"/>
      <c r="R15" s="388">
        <f t="shared" si="8"/>
        <v>0</v>
      </c>
      <c r="S15" s="388">
        <f t="shared" si="8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2.5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6"/>
        <v>0</v>
      </c>
      <c r="J16" s="198"/>
      <c r="K16" s="216"/>
      <c r="L16" s="217"/>
      <c r="M16" s="224">
        <f t="shared" si="7"/>
        <v>0</v>
      </c>
      <c r="N16" s="224">
        <f t="shared" si="7"/>
        <v>0</v>
      </c>
      <c r="O16" s="231">
        <f t="shared" si="3"/>
        <v>0</v>
      </c>
      <c r="P16" s="386"/>
      <c r="Q16" s="387"/>
      <c r="R16" s="388">
        <f t="shared" si="8"/>
        <v>0</v>
      </c>
      <c r="S16" s="388">
        <f t="shared" si="8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2.5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6"/>
        <v>0</v>
      </c>
      <c r="J17" s="198"/>
      <c r="K17" s="216"/>
      <c r="L17" s="217"/>
      <c r="M17" s="224">
        <f t="shared" si="7"/>
        <v>0</v>
      </c>
      <c r="N17" s="224">
        <f t="shared" si="7"/>
        <v>0</v>
      </c>
      <c r="O17" s="231">
        <f t="shared" si="3"/>
        <v>0</v>
      </c>
      <c r="P17" s="386"/>
      <c r="Q17" s="387"/>
      <c r="R17" s="388">
        <f t="shared" si="8"/>
        <v>0</v>
      </c>
      <c r="S17" s="388">
        <f t="shared" si="8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2.5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6"/>
        <v>0</v>
      </c>
      <c r="J18" s="201"/>
      <c r="K18" s="218"/>
      <c r="L18" s="219"/>
      <c r="M18" s="226">
        <f t="shared" si="7"/>
        <v>0</v>
      </c>
      <c r="N18" s="226">
        <f t="shared" si="7"/>
        <v>0</v>
      </c>
      <c r="O18" s="232">
        <f t="shared" si="3"/>
        <v>0</v>
      </c>
      <c r="P18" s="389"/>
      <c r="Q18" s="390"/>
      <c r="R18" s="391">
        <f t="shared" si="8"/>
        <v>0</v>
      </c>
      <c r="S18" s="391">
        <f t="shared" si="8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2.5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9">SUM(F20:F26)</f>
        <v>0</v>
      </c>
      <c r="G19" s="67">
        <f t="shared" si="9"/>
        <v>0</v>
      </c>
      <c r="H19" s="236">
        <f t="shared" si="9"/>
        <v>0</v>
      </c>
      <c r="I19" s="66">
        <f t="shared" si="9"/>
        <v>0</v>
      </c>
      <c r="J19" s="142"/>
      <c r="K19" s="214">
        <f t="shared" ref="K19:S19" si="10">SUM(K20:K26)</f>
        <v>0</v>
      </c>
      <c r="L19" s="215">
        <f t="shared" si="10"/>
        <v>0</v>
      </c>
      <c r="M19" s="215">
        <f t="shared" si="10"/>
        <v>0</v>
      </c>
      <c r="N19" s="214">
        <f t="shared" si="10"/>
        <v>0</v>
      </c>
      <c r="O19" s="233">
        <f t="shared" si="3"/>
        <v>0</v>
      </c>
      <c r="P19" s="382">
        <f t="shared" si="10"/>
        <v>0</v>
      </c>
      <c r="Q19" s="383">
        <f t="shared" si="10"/>
        <v>0</v>
      </c>
      <c r="R19" s="383">
        <f t="shared" si="10"/>
        <v>0</v>
      </c>
      <c r="S19" s="383">
        <f t="shared" si="10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2.5" x14ac:dyDescent="0.25">
      <c r="A20" s="72" t="s">
        <v>86</v>
      </c>
      <c r="B20" s="72"/>
      <c r="C20" s="60"/>
      <c r="D20" s="60"/>
      <c r="E20" s="59"/>
      <c r="F20" s="25">
        <f t="shared" ref="F20:F26" si="11">D20*E20</f>
        <v>0</v>
      </c>
      <c r="G20" s="74">
        <f>F20*'Consolidated Budget'!$C$9</f>
        <v>0</v>
      </c>
      <c r="H20" s="194">
        <f t="shared" ref="H20:I26" si="12">F20*$J$8</f>
        <v>0</v>
      </c>
      <c r="I20" s="195">
        <f t="shared" si="12"/>
        <v>0</v>
      </c>
      <c r="J20" s="196"/>
      <c r="K20" s="220"/>
      <c r="L20" s="221"/>
      <c r="M20" s="222">
        <f t="shared" ref="M20:N26" si="13">H20-K20</f>
        <v>0</v>
      </c>
      <c r="N20" s="222">
        <f t="shared" si="13"/>
        <v>0</v>
      </c>
      <c r="O20" s="234">
        <f t="shared" si="3"/>
        <v>0</v>
      </c>
      <c r="P20" s="410"/>
      <c r="Q20" s="384"/>
      <c r="R20" s="385">
        <f t="shared" ref="R20:S26" si="14">H20-P20</f>
        <v>0</v>
      </c>
      <c r="S20" s="385">
        <f t="shared" si="14"/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2.5" x14ac:dyDescent="0.25">
      <c r="A21" s="72" t="s">
        <v>87</v>
      </c>
      <c r="B21" s="72"/>
      <c r="C21" s="73"/>
      <c r="D21" s="73"/>
      <c r="E21" s="72"/>
      <c r="F21" s="25">
        <f t="shared" si="11"/>
        <v>0</v>
      </c>
      <c r="G21" s="74">
        <f>F21*'Consolidated Budget'!$C$9</f>
        <v>0</v>
      </c>
      <c r="H21" s="197">
        <f t="shared" si="12"/>
        <v>0</v>
      </c>
      <c r="I21" s="25">
        <f t="shared" si="12"/>
        <v>0</v>
      </c>
      <c r="J21" s="198"/>
      <c r="K21" s="223"/>
      <c r="L21" s="217"/>
      <c r="M21" s="224">
        <f t="shared" si="13"/>
        <v>0</v>
      </c>
      <c r="N21" s="224">
        <f t="shared" si="13"/>
        <v>0</v>
      </c>
      <c r="O21" s="231">
        <f t="shared" si="3"/>
        <v>0</v>
      </c>
      <c r="P21" s="392"/>
      <c r="Q21" s="387"/>
      <c r="R21" s="388">
        <f t="shared" si="14"/>
        <v>0</v>
      </c>
      <c r="S21" s="388">
        <f t="shared" si="14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2.5" x14ac:dyDescent="0.25">
      <c r="A22" s="72" t="s">
        <v>88</v>
      </c>
      <c r="B22" s="72"/>
      <c r="C22" s="73"/>
      <c r="D22" s="73"/>
      <c r="E22" s="72"/>
      <c r="F22" s="25">
        <f t="shared" si="11"/>
        <v>0</v>
      </c>
      <c r="G22" s="74">
        <f>F22*'Consolidated Budget'!$C$9</f>
        <v>0</v>
      </c>
      <c r="H22" s="197">
        <f t="shared" si="12"/>
        <v>0</v>
      </c>
      <c r="I22" s="25">
        <f t="shared" si="12"/>
        <v>0</v>
      </c>
      <c r="J22" s="198"/>
      <c r="K22" s="223"/>
      <c r="L22" s="217"/>
      <c r="M22" s="224">
        <f t="shared" si="13"/>
        <v>0</v>
      </c>
      <c r="N22" s="224">
        <f t="shared" si="13"/>
        <v>0</v>
      </c>
      <c r="O22" s="231">
        <f t="shared" si="3"/>
        <v>0</v>
      </c>
      <c r="P22" s="392"/>
      <c r="Q22" s="387"/>
      <c r="R22" s="388">
        <f t="shared" si="14"/>
        <v>0</v>
      </c>
      <c r="S22" s="388">
        <f t="shared" si="14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2.5" x14ac:dyDescent="0.25">
      <c r="A23" s="72" t="s">
        <v>89</v>
      </c>
      <c r="B23" s="72"/>
      <c r="C23" s="73"/>
      <c r="D23" s="73"/>
      <c r="E23" s="72"/>
      <c r="F23" s="25">
        <f t="shared" si="11"/>
        <v>0</v>
      </c>
      <c r="G23" s="74">
        <f>F23*'Consolidated Budget'!$C$9</f>
        <v>0</v>
      </c>
      <c r="H23" s="197">
        <f t="shared" si="12"/>
        <v>0</v>
      </c>
      <c r="I23" s="25">
        <f t="shared" si="12"/>
        <v>0</v>
      </c>
      <c r="J23" s="198"/>
      <c r="K23" s="223"/>
      <c r="L23" s="217"/>
      <c r="M23" s="224">
        <f t="shared" si="13"/>
        <v>0</v>
      </c>
      <c r="N23" s="224">
        <f t="shared" si="13"/>
        <v>0</v>
      </c>
      <c r="O23" s="231">
        <f t="shared" si="3"/>
        <v>0</v>
      </c>
      <c r="P23" s="392"/>
      <c r="Q23" s="387"/>
      <c r="R23" s="388">
        <f t="shared" si="14"/>
        <v>0</v>
      </c>
      <c r="S23" s="388">
        <f t="shared" si="14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2.5" x14ac:dyDescent="0.25">
      <c r="A24" s="72" t="s">
        <v>90</v>
      </c>
      <c r="B24" s="72"/>
      <c r="C24" s="73"/>
      <c r="D24" s="73"/>
      <c r="E24" s="72"/>
      <c r="F24" s="25">
        <f t="shared" si="11"/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si="14"/>
        <v>0</v>
      </c>
      <c r="S24" s="388">
        <f t="shared" si="14"/>
        <v>0</v>
      </c>
      <c r="T24" s="231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2.5" x14ac:dyDescent="0.25">
      <c r="A25" s="72" t="s">
        <v>91</v>
      </c>
      <c r="B25" s="72"/>
      <c r="C25" s="73"/>
      <c r="D25" s="73"/>
      <c r="E25" s="72"/>
      <c r="F25" s="25">
        <f t="shared" si="11"/>
        <v>0</v>
      </c>
      <c r="G25" s="74">
        <f>F25*'Consolidated Budget'!$C$9</f>
        <v>0</v>
      </c>
      <c r="H25" s="197">
        <f t="shared" si="12"/>
        <v>0</v>
      </c>
      <c r="I25" s="25">
        <f t="shared" si="12"/>
        <v>0</v>
      </c>
      <c r="J25" s="198"/>
      <c r="K25" s="223"/>
      <c r="L25" s="217"/>
      <c r="M25" s="224">
        <f t="shared" si="13"/>
        <v>0</v>
      </c>
      <c r="N25" s="224">
        <f t="shared" si="13"/>
        <v>0</v>
      </c>
      <c r="O25" s="231">
        <f t="shared" si="3"/>
        <v>0</v>
      </c>
      <c r="P25" s="392"/>
      <c r="Q25" s="387"/>
      <c r="R25" s="388">
        <f t="shared" si="14"/>
        <v>0</v>
      </c>
      <c r="S25" s="388">
        <f t="shared" si="14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3" thickBot="1" x14ac:dyDescent="0.3">
      <c r="A26" s="78" t="s">
        <v>92</v>
      </c>
      <c r="B26" s="78"/>
      <c r="C26" s="79"/>
      <c r="D26" s="79"/>
      <c r="E26" s="78"/>
      <c r="F26" s="257">
        <f t="shared" si="11"/>
        <v>0</v>
      </c>
      <c r="G26" s="80">
        <f>F26*'Consolidated Budget'!$C$9</f>
        <v>0</v>
      </c>
      <c r="H26" s="202">
        <f t="shared" si="12"/>
        <v>0</v>
      </c>
      <c r="I26" s="203">
        <f t="shared" si="12"/>
        <v>0</v>
      </c>
      <c r="J26" s="204"/>
      <c r="K26" s="225"/>
      <c r="L26" s="217"/>
      <c r="M26" s="226">
        <f t="shared" si="13"/>
        <v>0</v>
      </c>
      <c r="N26" s="226">
        <f t="shared" si="13"/>
        <v>0</v>
      </c>
      <c r="O26" s="232">
        <f t="shared" si="3"/>
        <v>0</v>
      </c>
      <c r="P26" s="393"/>
      <c r="Q26" s="390"/>
      <c r="R26" s="391">
        <f t="shared" si="14"/>
        <v>0</v>
      </c>
      <c r="S26" s="391">
        <f t="shared" si="14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3.5" thickBot="1" x14ac:dyDescent="0.35">
      <c r="A27" s="84" t="s">
        <v>93</v>
      </c>
      <c r="B27" s="50"/>
      <c r="C27" s="648"/>
      <c r="D27" s="649"/>
      <c r="E27" s="650"/>
      <c r="F27" s="85">
        <f t="shared" ref="F27:I27" si="15">F11+F12+F19</f>
        <v>0</v>
      </c>
      <c r="G27" s="85">
        <f t="shared" si="15"/>
        <v>0</v>
      </c>
      <c r="H27" s="86">
        <f t="shared" si="15"/>
        <v>0</v>
      </c>
      <c r="I27" s="85">
        <f t="shared" si="15"/>
        <v>0</v>
      </c>
      <c r="J27" s="87"/>
      <c r="K27" s="227">
        <f t="shared" ref="K27:S27" si="16">K11+K12+K19</f>
        <v>0</v>
      </c>
      <c r="L27" s="227">
        <f t="shared" si="16"/>
        <v>0</v>
      </c>
      <c r="M27" s="228">
        <f t="shared" si="16"/>
        <v>0</v>
      </c>
      <c r="N27" s="228">
        <f t="shared" si="16"/>
        <v>0</v>
      </c>
      <c r="O27" s="235">
        <f t="shared" si="3"/>
        <v>0</v>
      </c>
      <c r="P27" s="394">
        <f t="shared" si="16"/>
        <v>0</v>
      </c>
      <c r="Q27" s="228">
        <f t="shared" si="16"/>
        <v>0</v>
      </c>
      <c r="R27" s="228">
        <f t="shared" si="16"/>
        <v>0</v>
      </c>
      <c r="S27" s="228">
        <f t="shared" si="1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3.5" thickBot="1" x14ac:dyDescent="0.35">
      <c r="A28" s="10"/>
      <c r="B28" s="7"/>
      <c r="C28" s="10"/>
      <c r="D28" s="8"/>
      <c r="E28" s="578"/>
      <c r="F28" s="578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3.5" thickBot="1" x14ac:dyDescent="0.35">
      <c r="A29" s="49">
        <v>2</v>
      </c>
      <c r="B29" s="50" t="s">
        <v>94</v>
      </c>
      <c r="C29" s="154"/>
      <c r="D29" s="155"/>
      <c r="E29" s="579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2.5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17">SUM(F31:F35)</f>
        <v>0</v>
      </c>
      <c r="G30" s="67">
        <f t="shared" si="17"/>
        <v>0</v>
      </c>
      <c r="H30" s="243">
        <f t="shared" si="17"/>
        <v>0</v>
      </c>
      <c r="I30" s="244">
        <f t="shared" si="17"/>
        <v>0</v>
      </c>
      <c r="J30" s="245"/>
      <c r="K30" s="498">
        <f t="shared" si="17"/>
        <v>0</v>
      </c>
      <c r="L30" s="499">
        <f t="shared" si="17"/>
        <v>0</v>
      </c>
      <c r="M30" s="500">
        <f t="shared" si="17"/>
        <v>0</v>
      </c>
      <c r="N30" s="500">
        <f t="shared" si="17"/>
        <v>0</v>
      </c>
      <c r="O30" s="343">
        <f t="shared" ref="O30:O93" si="18">IFERROR(L30/I30,0)</f>
        <v>0</v>
      </c>
      <c r="P30" s="400">
        <f t="shared" si="17"/>
        <v>0</v>
      </c>
      <c r="Q30" s="401">
        <f t="shared" si="17"/>
        <v>0</v>
      </c>
      <c r="R30" s="402">
        <f t="shared" si="17"/>
        <v>0</v>
      </c>
      <c r="S30" s="402">
        <f t="shared" si="17"/>
        <v>0</v>
      </c>
      <c r="T30" s="343">
        <f t="shared" ref="T30:T93" si="1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2.5" x14ac:dyDescent="0.25">
      <c r="A31" s="59" t="s">
        <v>96</v>
      </c>
      <c r="B31" s="59"/>
      <c r="C31" s="60"/>
      <c r="D31" s="60"/>
      <c r="E31" s="59"/>
      <c r="F31" s="476">
        <f t="shared" ref="F31:F35" si="20">D31*E31</f>
        <v>0</v>
      </c>
      <c r="G31" s="61">
        <f>F31*'Consolidated Budget'!$C$9</f>
        <v>0</v>
      </c>
      <c r="H31" s="205">
        <f t="shared" ref="H31:I35" si="21">F31*$J$8</f>
        <v>0</v>
      </c>
      <c r="I31" s="206">
        <f t="shared" si="21"/>
        <v>0</v>
      </c>
      <c r="J31" s="207"/>
      <c r="K31" s="258"/>
      <c r="L31" s="259"/>
      <c r="M31" s="501">
        <f t="shared" ref="M31:N35" si="22">H31-K31</f>
        <v>0</v>
      </c>
      <c r="N31" s="501">
        <f t="shared" si="22"/>
        <v>0</v>
      </c>
      <c r="O31" s="480">
        <f t="shared" si="18"/>
        <v>0</v>
      </c>
      <c r="P31" s="403"/>
      <c r="Q31" s="384"/>
      <c r="R31" s="385">
        <f t="shared" ref="R31:S35" si="23">H31-P31</f>
        <v>0</v>
      </c>
      <c r="S31" s="385">
        <f t="shared" si="23"/>
        <v>0</v>
      </c>
      <c r="T31" s="452">
        <f t="shared" si="1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2.5" x14ac:dyDescent="0.25">
      <c r="A32" s="72" t="s">
        <v>97</v>
      </c>
      <c r="B32" s="72"/>
      <c r="C32" s="73"/>
      <c r="D32" s="73"/>
      <c r="E32" s="72"/>
      <c r="F32" s="25">
        <f t="shared" si="20"/>
        <v>0</v>
      </c>
      <c r="G32" s="61">
        <f>F32*'Consolidated Budget'!$C$9</f>
        <v>0</v>
      </c>
      <c r="H32" s="197">
        <f t="shared" si="21"/>
        <v>0</v>
      </c>
      <c r="I32" s="25">
        <f t="shared" si="21"/>
        <v>0</v>
      </c>
      <c r="J32" s="198"/>
      <c r="K32" s="223"/>
      <c r="L32" s="229"/>
      <c r="M32" s="224">
        <f t="shared" si="22"/>
        <v>0</v>
      </c>
      <c r="N32" s="224">
        <f t="shared" si="22"/>
        <v>0</v>
      </c>
      <c r="O32" s="231">
        <f t="shared" si="18"/>
        <v>0</v>
      </c>
      <c r="P32" s="392"/>
      <c r="Q32" s="387"/>
      <c r="R32" s="388">
        <f t="shared" si="23"/>
        <v>0</v>
      </c>
      <c r="S32" s="388">
        <f t="shared" si="23"/>
        <v>0</v>
      </c>
      <c r="T32" s="231">
        <f t="shared" si="1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2.5" x14ac:dyDescent="0.25">
      <c r="A33" s="72" t="s">
        <v>98</v>
      </c>
      <c r="B33" s="72"/>
      <c r="C33" s="73"/>
      <c r="D33" s="73"/>
      <c r="E33" s="72"/>
      <c r="F33" s="25">
        <f t="shared" si="20"/>
        <v>0</v>
      </c>
      <c r="G33" s="74">
        <f>F33*'Consolidated Budget'!$C$9</f>
        <v>0</v>
      </c>
      <c r="H33" s="197">
        <f t="shared" si="21"/>
        <v>0</v>
      </c>
      <c r="I33" s="25">
        <f t="shared" si="21"/>
        <v>0</v>
      </c>
      <c r="J33" s="198"/>
      <c r="K33" s="223"/>
      <c r="L33" s="229"/>
      <c r="M33" s="224">
        <f t="shared" si="22"/>
        <v>0</v>
      </c>
      <c r="N33" s="224">
        <f t="shared" si="22"/>
        <v>0</v>
      </c>
      <c r="O33" s="231">
        <f t="shared" si="18"/>
        <v>0</v>
      </c>
      <c r="P33" s="392"/>
      <c r="Q33" s="387"/>
      <c r="R33" s="388">
        <f t="shared" si="23"/>
        <v>0</v>
      </c>
      <c r="S33" s="388">
        <f t="shared" si="23"/>
        <v>0</v>
      </c>
      <c r="T33" s="231">
        <f t="shared" si="1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2.5" x14ac:dyDescent="0.25">
      <c r="A34" s="72" t="s">
        <v>99</v>
      </c>
      <c r="B34" s="72"/>
      <c r="C34" s="73"/>
      <c r="D34" s="73"/>
      <c r="E34" s="72"/>
      <c r="F34" s="25">
        <f t="shared" si="20"/>
        <v>0</v>
      </c>
      <c r="G34" s="74">
        <f>F34*'Consolidated Budget'!$C$9</f>
        <v>0</v>
      </c>
      <c r="H34" s="197">
        <f t="shared" si="21"/>
        <v>0</v>
      </c>
      <c r="I34" s="25">
        <f t="shared" si="21"/>
        <v>0</v>
      </c>
      <c r="J34" s="198"/>
      <c r="K34" s="223"/>
      <c r="L34" s="229"/>
      <c r="M34" s="224">
        <f t="shared" si="22"/>
        <v>0</v>
      </c>
      <c r="N34" s="224">
        <f t="shared" si="22"/>
        <v>0</v>
      </c>
      <c r="O34" s="231">
        <f t="shared" si="18"/>
        <v>0</v>
      </c>
      <c r="P34" s="392"/>
      <c r="Q34" s="387"/>
      <c r="R34" s="388">
        <f t="shared" si="23"/>
        <v>0</v>
      </c>
      <c r="S34" s="388">
        <f t="shared" si="23"/>
        <v>0</v>
      </c>
      <c r="T34" s="231">
        <f t="shared" si="1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2.5" x14ac:dyDescent="0.25">
      <c r="A35" s="78" t="s">
        <v>100</v>
      </c>
      <c r="B35" s="78"/>
      <c r="C35" s="79"/>
      <c r="D35" s="79"/>
      <c r="E35" s="78"/>
      <c r="F35" s="257">
        <f t="shared" si="20"/>
        <v>0</v>
      </c>
      <c r="G35" s="80">
        <f>F35*'Consolidated Budget'!$C$9</f>
        <v>0</v>
      </c>
      <c r="H35" s="208">
        <f t="shared" si="21"/>
        <v>0</v>
      </c>
      <c r="I35" s="209">
        <f t="shared" si="21"/>
        <v>0</v>
      </c>
      <c r="J35" s="210"/>
      <c r="K35" s="225"/>
      <c r="L35" s="246"/>
      <c r="M35" s="226">
        <f t="shared" si="22"/>
        <v>0</v>
      </c>
      <c r="N35" s="226">
        <f t="shared" si="22"/>
        <v>0</v>
      </c>
      <c r="O35" s="232">
        <f t="shared" si="18"/>
        <v>0</v>
      </c>
      <c r="P35" s="393"/>
      <c r="Q35" s="390"/>
      <c r="R35" s="391">
        <f t="shared" si="23"/>
        <v>0</v>
      </c>
      <c r="S35" s="391">
        <f t="shared" si="23"/>
        <v>0</v>
      </c>
      <c r="T35" s="232">
        <f t="shared" si="1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2.5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24">SUM(F37:F41)</f>
        <v>0</v>
      </c>
      <c r="G36" s="67">
        <f t="shared" si="24"/>
        <v>0</v>
      </c>
      <c r="H36" s="138">
        <f t="shared" si="24"/>
        <v>0</v>
      </c>
      <c r="I36" s="139">
        <f t="shared" si="24"/>
        <v>0</v>
      </c>
      <c r="J36" s="140"/>
      <c r="K36" s="502">
        <f t="shared" si="24"/>
        <v>0</v>
      </c>
      <c r="L36" s="503">
        <f t="shared" si="24"/>
        <v>0</v>
      </c>
      <c r="M36" s="504">
        <f t="shared" ref="M36:N36" si="25">SUM(M37:M41)</f>
        <v>0</v>
      </c>
      <c r="N36" s="504">
        <f t="shared" si="25"/>
        <v>0</v>
      </c>
      <c r="O36" s="344">
        <f t="shared" si="18"/>
        <v>0</v>
      </c>
      <c r="P36" s="404">
        <f t="shared" ref="P36:S36" si="26">SUM(P37:P41)</f>
        <v>0</v>
      </c>
      <c r="Q36" s="405">
        <f t="shared" si="26"/>
        <v>0</v>
      </c>
      <c r="R36" s="406">
        <f t="shared" si="26"/>
        <v>0</v>
      </c>
      <c r="S36" s="406">
        <f t="shared" si="26"/>
        <v>0</v>
      </c>
      <c r="T36" s="453">
        <f t="shared" si="1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2.5" x14ac:dyDescent="0.25">
      <c r="A37" s="59" t="s">
        <v>102</v>
      </c>
      <c r="B37" s="59"/>
      <c r="C37" s="59"/>
      <c r="D37" s="60"/>
      <c r="E37" s="59"/>
      <c r="F37" s="476">
        <f t="shared" ref="F37:F41" si="27">D37*E37</f>
        <v>0</v>
      </c>
      <c r="G37" s="74">
        <f>F37*'Consolidated Budget'!$C$9</f>
        <v>0</v>
      </c>
      <c r="H37" s="205">
        <f t="shared" ref="H37:I41" si="28">F37*$J$8</f>
        <v>0</v>
      </c>
      <c r="I37" s="206">
        <f t="shared" si="28"/>
        <v>0</v>
      </c>
      <c r="J37" s="207"/>
      <c r="K37" s="258"/>
      <c r="L37" s="259"/>
      <c r="M37" s="501">
        <f t="shared" ref="M37:N41" si="29">H37-K37</f>
        <v>0</v>
      </c>
      <c r="N37" s="501">
        <f t="shared" si="29"/>
        <v>0</v>
      </c>
      <c r="O37" s="480">
        <f t="shared" si="18"/>
        <v>0</v>
      </c>
      <c r="P37" s="403"/>
      <c r="Q37" s="384"/>
      <c r="R37" s="385">
        <f t="shared" ref="R37:S41" si="30">H37-P37</f>
        <v>0</v>
      </c>
      <c r="S37" s="385">
        <f t="shared" si="30"/>
        <v>0</v>
      </c>
      <c r="T37" s="452">
        <f t="shared" si="1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2.5" x14ac:dyDescent="0.25">
      <c r="A38" s="72" t="s">
        <v>103</v>
      </c>
      <c r="B38" s="72"/>
      <c r="C38" s="72"/>
      <c r="D38" s="73"/>
      <c r="E38" s="72"/>
      <c r="F38" s="25">
        <f t="shared" si="27"/>
        <v>0</v>
      </c>
      <c r="G38" s="74">
        <f>F38*'Consolidated Budget'!$C$9</f>
        <v>0</v>
      </c>
      <c r="H38" s="197">
        <f t="shared" si="28"/>
        <v>0</v>
      </c>
      <c r="I38" s="25">
        <f t="shared" si="28"/>
        <v>0</v>
      </c>
      <c r="J38" s="198"/>
      <c r="K38" s="223"/>
      <c r="L38" s="229"/>
      <c r="M38" s="224">
        <f t="shared" si="29"/>
        <v>0</v>
      </c>
      <c r="N38" s="224">
        <f t="shared" si="29"/>
        <v>0</v>
      </c>
      <c r="O38" s="231">
        <f t="shared" si="18"/>
        <v>0</v>
      </c>
      <c r="P38" s="392"/>
      <c r="Q38" s="387"/>
      <c r="R38" s="388">
        <f t="shared" si="30"/>
        <v>0</v>
      </c>
      <c r="S38" s="388">
        <f t="shared" si="30"/>
        <v>0</v>
      </c>
      <c r="T38" s="231">
        <f t="shared" si="1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2.5" x14ac:dyDescent="0.25">
      <c r="A39" s="72" t="s">
        <v>104</v>
      </c>
      <c r="B39" s="72"/>
      <c r="C39" s="72"/>
      <c r="D39" s="73"/>
      <c r="E39" s="72"/>
      <c r="F39" s="25">
        <f t="shared" si="27"/>
        <v>0</v>
      </c>
      <c r="G39" s="74">
        <f>F39*'Consolidated Budget'!$C$9</f>
        <v>0</v>
      </c>
      <c r="H39" s="197">
        <f t="shared" si="28"/>
        <v>0</v>
      </c>
      <c r="I39" s="25">
        <f t="shared" si="28"/>
        <v>0</v>
      </c>
      <c r="J39" s="198"/>
      <c r="K39" s="223"/>
      <c r="L39" s="229"/>
      <c r="M39" s="224">
        <f t="shared" si="29"/>
        <v>0</v>
      </c>
      <c r="N39" s="224">
        <f t="shared" si="29"/>
        <v>0</v>
      </c>
      <c r="O39" s="231">
        <f t="shared" si="18"/>
        <v>0</v>
      </c>
      <c r="P39" s="392"/>
      <c r="Q39" s="387"/>
      <c r="R39" s="388">
        <f t="shared" si="30"/>
        <v>0</v>
      </c>
      <c r="S39" s="388">
        <f t="shared" si="30"/>
        <v>0</v>
      </c>
      <c r="T39" s="231">
        <f t="shared" si="1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2.5" x14ac:dyDescent="0.25">
      <c r="A40" s="72" t="s">
        <v>105</v>
      </c>
      <c r="B40" s="72"/>
      <c r="C40" s="72"/>
      <c r="D40" s="73"/>
      <c r="E40" s="72"/>
      <c r="F40" s="25">
        <f t="shared" si="27"/>
        <v>0</v>
      </c>
      <c r="G40" s="74">
        <f>F40*'Consolidated Budget'!$C$9</f>
        <v>0</v>
      </c>
      <c r="H40" s="197">
        <f t="shared" si="28"/>
        <v>0</v>
      </c>
      <c r="I40" s="25">
        <f t="shared" si="28"/>
        <v>0</v>
      </c>
      <c r="J40" s="198"/>
      <c r="K40" s="223"/>
      <c r="L40" s="229"/>
      <c r="M40" s="224">
        <f t="shared" si="29"/>
        <v>0</v>
      </c>
      <c r="N40" s="224">
        <f t="shared" si="29"/>
        <v>0</v>
      </c>
      <c r="O40" s="231">
        <f t="shared" si="18"/>
        <v>0</v>
      </c>
      <c r="P40" s="392"/>
      <c r="Q40" s="387"/>
      <c r="R40" s="388">
        <f t="shared" si="30"/>
        <v>0</v>
      </c>
      <c r="S40" s="388">
        <f t="shared" si="30"/>
        <v>0</v>
      </c>
      <c r="T40" s="231">
        <f t="shared" si="1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2.5" x14ac:dyDescent="0.25">
      <c r="A41" s="78" t="s">
        <v>106</v>
      </c>
      <c r="B41" s="78"/>
      <c r="C41" s="78"/>
      <c r="D41" s="79"/>
      <c r="E41" s="78"/>
      <c r="F41" s="257">
        <f t="shared" si="27"/>
        <v>0</v>
      </c>
      <c r="G41" s="74">
        <f>F41*'Consolidated Budget'!$C$9</f>
        <v>0</v>
      </c>
      <c r="H41" s="208">
        <f t="shared" si="28"/>
        <v>0</v>
      </c>
      <c r="I41" s="209">
        <f t="shared" si="28"/>
        <v>0</v>
      </c>
      <c r="J41" s="210"/>
      <c r="K41" s="225"/>
      <c r="L41" s="246"/>
      <c r="M41" s="226">
        <f t="shared" si="29"/>
        <v>0</v>
      </c>
      <c r="N41" s="226">
        <f t="shared" si="29"/>
        <v>0</v>
      </c>
      <c r="O41" s="232">
        <f t="shared" si="18"/>
        <v>0</v>
      </c>
      <c r="P41" s="393"/>
      <c r="Q41" s="390"/>
      <c r="R41" s="391">
        <f t="shared" si="30"/>
        <v>0</v>
      </c>
      <c r="S41" s="391">
        <f t="shared" si="30"/>
        <v>0</v>
      </c>
      <c r="T41" s="232">
        <f t="shared" si="1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2.5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31">SUM(F43:F47)</f>
        <v>0</v>
      </c>
      <c r="G42" s="67">
        <f t="shared" si="31"/>
        <v>0</v>
      </c>
      <c r="H42" s="138">
        <f t="shared" si="31"/>
        <v>0</v>
      </c>
      <c r="I42" s="139">
        <f t="shared" si="31"/>
        <v>0</v>
      </c>
      <c r="J42" s="140"/>
      <c r="K42" s="502">
        <f t="shared" si="31"/>
        <v>0</v>
      </c>
      <c r="L42" s="503">
        <f t="shared" si="31"/>
        <v>0</v>
      </c>
      <c r="M42" s="504">
        <f t="shared" ref="M42:N42" si="32">SUM(M43:M47)</f>
        <v>0</v>
      </c>
      <c r="N42" s="504">
        <f t="shared" si="32"/>
        <v>0</v>
      </c>
      <c r="O42" s="344">
        <f t="shared" si="18"/>
        <v>0</v>
      </c>
      <c r="P42" s="407">
        <f t="shared" ref="P42:S42" si="33">SUM(P43:P47)</f>
        <v>0</v>
      </c>
      <c r="Q42" s="408">
        <f t="shared" si="33"/>
        <v>0</v>
      </c>
      <c r="R42" s="409">
        <f t="shared" si="33"/>
        <v>0</v>
      </c>
      <c r="S42" s="409">
        <f t="shared" si="33"/>
        <v>0</v>
      </c>
      <c r="T42" s="344">
        <f t="shared" si="1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2.5" x14ac:dyDescent="0.25">
      <c r="A43" s="59" t="s">
        <v>108</v>
      </c>
      <c r="B43" s="59"/>
      <c r="C43" s="60"/>
      <c r="D43" s="60"/>
      <c r="E43" s="59"/>
      <c r="F43" s="25">
        <f t="shared" ref="F43:F47" si="34">D43*E43</f>
        <v>0</v>
      </c>
      <c r="G43" s="74">
        <f>F43*'Consolidated Budget'!$C$9</f>
        <v>0</v>
      </c>
      <c r="H43" s="205">
        <f t="shared" ref="H43:I47" si="35">F43*$J$8</f>
        <v>0</v>
      </c>
      <c r="I43" s="206">
        <f t="shared" si="35"/>
        <v>0</v>
      </c>
      <c r="J43" s="207"/>
      <c r="K43" s="258"/>
      <c r="L43" s="259"/>
      <c r="M43" s="501">
        <f t="shared" ref="M43:N47" si="36">H43-K43</f>
        <v>0</v>
      </c>
      <c r="N43" s="501">
        <f t="shared" si="36"/>
        <v>0</v>
      </c>
      <c r="O43" s="480">
        <f t="shared" si="18"/>
        <v>0</v>
      </c>
      <c r="P43" s="403"/>
      <c r="Q43" s="384"/>
      <c r="R43" s="385">
        <f t="shared" ref="R43:S47" si="37">H43-P43</f>
        <v>0</v>
      </c>
      <c r="S43" s="385">
        <f t="shared" si="37"/>
        <v>0</v>
      </c>
      <c r="T43" s="452">
        <f t="shared" si="1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2.5" x14ac:dyDescent="0.25">
      <c r="A44" s="59" t="s">
        <v>109</v>
      </c>
      <c r="B44" s="59"/>
      <c r="C44" s="60"/>
      <c r="D44" s="60"/>
      <c r="E44" s="59"/>
      <c r="F44" s="25">
        <f t="shared" si="34"/>
        <v>0</v>
      </c>
      <c r="G44" s="74">
        <f>F44*'Consolidated Budget'!$C$9</f>
        <v>0</v>
      </c>
      <c r="H44" s="197">
        <f t="shared" si="35"/>
        <v>0</v>
      </c>
      <c r="I44" s="25">
        <f t="shared" si="35"/>
        <v>0</v>
      </c>
      <c r="J44" s="198"/>
      <c r="K44" s="223"/>
      <c r="L44" s="229"/>
      <c r="M44" s="224">
        <f t="shared" si="36"/>
        <v>0</v>
      </c>
      <c r="N44" s="224">
        <f t="shared" si="36"/>
        <v>0</v>
      </c>
      <c r="O44" s="231">
        <f t="shared" si="18"/>
        <v>0</v>
      </c>
      <c r="P44" s="392"/>
      <c r="Q44" s="387"/>
      <c r="R44" s="388">
        <f t="shared" si="37"/>
        <v>0</v>
      </c>
      <c r="S44" s="388">
        <f t="shared" si="37"/>
        <v>0</v>
      </c>
      <c r="T44" s="231">
        <f t="shared" si="1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2.5" x14ac:dyDescent="0.25">
      <c r="A45" s="59" t="s">
        <v>110</v>
      </c>
      <c r="B45" s="59"/>
      <c r="C45" s="60"/>
      <c r="D45" s="60"/>
      <c r="E45" s="59"/>
      <c r="F45" s="25">
        <f t="shared" si="34"/>
        <v>0</v>
      </c>
      <c r="G45" s="74">
        <f>F45*'Consolidated Budget'!$C$9</f>
        <v>0</v>
      </c>
      <c r="H45" s="197">
        <f t="shared" si="35"/>
        <v>0</v>
      </c>
      <c r="I45" s="25">
        <f t="shared" si="35"/>
        <v>0</v>
      </c>
      <c r="J45" s="198"/>
      <c r="K45" s="223"/>
      <c r="L45" s="229"/>
      <c r="M45" s="224">
        <f t="shared" si="36"/>
        <v>0</v>
      </c>
      <c r="N45" s="224">
        <f t="shared" si="36"/>
        <v>0</v>
      </c>
      <c r="O45" s="231">
        <f t="shared" si="18"/>
        <v>0</v>
      </c>
      <c r="P45" s="392"/>
      <c r="Q45" s="387"/>
      <c r="R45" s="388">
        <f t="shared" si="37"/>
        <v>0</v>
      </c>
      <c r="S45" s="388">
        <f t="shared" si="37"/>
        <v>0</v>
      </c>
      <c r="T45" s="231">
        <f t="shared" si="1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2.5" x14ac:dyDescent="0.25">
      <c r="A46" s="59" t="s">
        <v>111</v>
      </c>
      <c r="B46" s="59"/>
      <c r="C46" s="60"/>
      <c r="D46" s="60"/>
      <c r="E46" s="59"/>
      <c r="F46" s="25">
        <f t="shared" si="34"/>
        <v>0</v>
      </c>
      <c r="G46" s="74">
        <f>F46*'Consolidated Budget'!$C$9</f>
        <v>0</v>
      </c>
      <c r="H46" s="197">
        <f t="shared" si="35"/>
        <v>0</v>
      </c>
      <c r="I46" s="25">
        <f t="shared" si="35"/>
        <v>0</v>
      </c>
      <c r="J46" s="198"/>
      <c r="K46" s="223"/>
      <c r="L46" s="229"/>
      <c r="M46" s="224">
        <f t="shared" si="36"/>
        <v>0</v>
      </c>
      <c r="N46" s="224">
        <f t="shared" si="36"/>
        <v>0</v>
      </c>
      <c r="O46" s="231">
        <f t="shared" si="18"/>
        <v>0</v>
      </c>
      <c r="P46" s="392"/>
      <c r="Q46" s="387"/>
      <c r="R46" s="388">
        <f t="shared" si="37"/>
        <v>0</v>
      </c>
      <c r="S46" s="388">
        <f t="shared" si="37"/>
        <v>0</v>
      </c>
      <c r="T46" s="231">
        <f t="shared" si="1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2.5" x14ac:dyDescent="0.25">
      <c r="A47" s="59" t="s">
        <v>112</v>
      </c>
      <c r="B47" s="59"/>
      <c r="C47" s="60"/>
      <c r="D47" s="60"/>
      <c r="E47" s="59"/>
      <c r="F47" s="25">
        <f t="shared" si="34"/>
        <v>0</v>
      </c>
      <c r="G47" s="74">
        <f>F47*'Consolidated Budget'!$C$9</f>
        <v>0</v>
      </c>
      <c r="H47" s="208">
        <f t="shared" si="35"/>
        <v>0</v>
      </c>
      <c r="I47" s="209">
        <f t="shared" si="35"/>
        <v>0</v>
      </c>
      <c r="J47" s="210"/>
      <c r="K47" s="225"/>
      <c r="L47" s="246"/>
      <c r="M47" s="226">
        <f t="shared" si="36"/>
        <v>0</v>
      </c>
      <c r="N47" s="226">
        <f t="shared" si="36"/>
        <v>0</v>
      </c>
      <c r="O47" s="232">
        <f t="shared" si="18"/>
        <v>0</v>
      </c>
      <c r="P47" s="393"/>
      <c r="Q47" s="390"/>
      <c r="R47" s="391">
        <f t="shared" si="37"/>
        <v>0</v>
      </c>
      <c r="S47" s="391">
        <f t="shared" si="37"/>
        <v>0</v>
      </c>
      <c r="T47" s="232">
        <f t="shared" si="1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2.5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38">SUM(F49:F53)</f>
        <v>0</v>
      </c>
      <c r="G48" s="67">
        <f t="shared" si="38"/>
        <v>0</v>
      </c>
      <c r="H48" s="138">
        <f t="shared" si="38"/>
        <v>0</v>
      </c>
      <c r="I48" s="139">
        <f t="shared" si="38"/>
        <v>0</v>
      </c>
      <c r="J48" s="140"/>
      <c r="K48" s="502">
        <f t="shared" ref="K48:N48" si="39">SUM(K49:K53)</f>
        <v>0</v>
      </c>
      <c r="L48" s="503">
        <f t="shared" si="39"/>
        <v>0</v>
      </c>
      <c r="M48" s="504">
        <f t="shared" si="39"/>
        <v>0</v>
      </c>
      <c r="N48" s="504">
        <f t="shared" si="39"/>
        <v>0</v>
      </c>
      <c r="O48" s="344">
        <f t="shared" si="18"/>
        <v>0</v>
      </c>
      <c r="P48" s="407">
        <f t="shared" ref="P48:S48" si="40">SUM(P49:P53)</f>
        <v>0</v>
      </c>
      <c r="Q48" s="408">
        <f t="shared" si="40"/>
        <v>0</v>
      </c>
      <c r="R48" s="409">
        <f t="shared" si="40"/>
        <v>0</v>
      </c>
      <c r="S48" s="409">
        <f t="shared" si="40"/>
        <v>0</v>
      </c>
      <c r="T48" s="344">
        <f t="shared" si="1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2.5" x14ac:dyDescent="0.25">
      <c r="A49" s="59" t="s">
        <v>114</v>
      </c>
      <c r="B49" s="59"/>
      <c r="C49" s="60"/>
      <c r="D49" s="60"/>
      <c r="E49" s="59"/>
      <c r="F49" s="25">
        <f t="shared" ref="F49:F53" si="41">D49*E49</f>
        <v>0</v>
      </c>
      <c r="G49" s="74">
        <f>F49*'Consolidated Budget'!$C$9</f>
        <v>0</v>
      </c>
      <c r="H49" s="205">
        <f t="shared" ref="H49:I53" si="42">F49*$J$8</f>
        <v>0</v>
      </c>
      <c r="I49" s="206">
        <f t="shared" si="42"/>
        <v>0</v>
      </c>
      <c r="J49" s="207"/>
      <c r="K49" s="258"/>
      <c r="L49" s="259"/>
      <c r="M49" s="501">
        <f t="shared" ref="M49:N53" si="43">H49-K49</f>
        <v>0</v>
      </c>
      <c r="N49" s="501">
        <f t="shared" si="43"/>
        <v>0</v>
      </c>
      <c r="O49" s="480">
        <f t="shared" si="18"/>
        <v>0</v>
      </c>
      <c r="P49" s="403"/>
      <c r="Q49" s="384"/>
      <c r="R49" s="385">
        <f t="shared" ref="R49:S53" si="44">H49-P49</f>
        <v>0</v>
      </c>
      <c r="S49" s="385">
        <f t="shared" si="44"/>
        <v>0</v>
      </c>
      <c r="T49" s="452">
        <f t="shared" si="1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2.5" x14ac:dyDescent="0.25">
      <c r="A50" s="59" t="s">
        <v>115</v>
      </c>
      <c r="B50" s="59"/>
      <c r="C50" s="60"/>
      <c r="D50" s="60"/>
      <c r="E50" s="59"/>
      <c r="F50" s="25">
        <f t="shared" si="41"/>
        <v>0</v>
      </c>
      <c r="G50" s="74">
        <f>F50*'Consolidated Budget'!$C$9</f>
        <v>0</v>
      </c>
      <c r="H50" s="197">
        <f t="shared" si="42"/>
        <v>0</v>
      </c>
      <c r="I50" s="25">
        <f t="shared" si="42"/>
        <v>0</v>
      </c>
      <c r="J50" s="198"/>
      <c r="K50" s="223"/>
      <c r="L50" s="229"/>
      <c r="M50" s="224">
        <f t="shared" si="43"/>
        <v>0</v>
      </c>
      <c r="N50" s="224">
        <f t="shared" si="43"/>
        <v>0</v>
      </c>
      <c r="O50" s="231">
        <f t="shared" si="18"/>
        <v>0</v>
      </c>
      <c r="P50" s="392"/>
      <c r="Q50" s="387"/>
      <c r="R50" s="388">
        <f t="shared" si="44"/>
        <v>0</v>
      </c>
      <c r="S50" s="388">
        <f t="shared" si="44"/>
        <v>0</v>
      </c>
      <c r="T50" s="231">
        <f t="shared" si="1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2.5" x14ac:dyDescent="0.25">
      <c r="A51" s="59" t="s">
        <v>116</v>
      </c>
      <c r="B51" s="59"/>
      <c r="C51" s="60"/>
      <c r="D51" s="60"/>
      <c r="E51" s="59"/>
      <c r="F51" s="25">
        <f t="shared" si="41"/>
        <v>0</v>
      </c>
      <c r="G51" s="74">
        <f>F51*'Consolidated Budget'!$C$9</f>
        <v>0</v>
      </c>
      <c r="H51" s="197">
        <f t="shared" si="42"/>
        <v>0</v>
      </c>
      <c r="I51" s="25">
        <f t="shared" si="42"/>
        <v>0</v>
      </c>
      <c r="J51" s="198"/>
      <c r="K51" s="223"/>
      <c r="L51" s="229"/>
      <c r="M51" s="224">
        <f t="shared" si="43"/>
        <v>0</v>
      </c>
      <c r="N51" s="224">
        <f t="shared" si="43"/>
        <v>0</v>
      </c>
      <c r="O51" s="231">
        <f t="shared" si="18"/>
        <v>0</v>
      </c>
      <c r="P51" s="392"/>
      <c r="Q51" s="387"/>
      <c r="R51" s="388">
        <f t="shared" si="44"/>
        <v>0</v>
      </c>
      <c r="S51" s="388">
        <f t="shared" si="44"/>
        <v>0</v>
      </c>
      <c r="T51" s="231">
        <f t="shared" si="1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2.5" x14ac:dyDescent="0.25">
      <c r="A52" s="59" t="s">
        <v>117</v>
      </c>
      <c r="B52" s="59"/>
      <c r="C52" s="60"/>
      <c r="D52" s="60"/>
      <c r="E52" s="59"/>
      <c r="F52" s="25">
        <f t="shared" si="41"/>
        <v>0</v>
      </c>
      <c r="G52" s="74">
        <f>F52*'Consolidated Budget'!$C$9</f>
        <v>0</v>
      </c>
      <c r="H52" s="197">
        <f t="shared" si="42"/>
        <v>0</v>
      </c>
      <c r="I52" s="25">
        <f t="shared" si="42"/>
        <v>0</v>
      </c>
      <c r="J52" s="198"/>
      <c r="K52" s="223"/>
      <c r="L52" s="229"/>
      <c r="M52" s="224">
        <f t="shared" si="43"/>
        <v>0</v>
      </c>
      <c r="N52" s="224">
        <f t="shared" si="43"/>
        <v>0</v>
      </c>
      <c r="O52" s="231">
        <f t="shared" si="18"/>
        <v>0</v>
      </c>
      <c r="P52" s="392"/>
      <c r="Q52" s="387"/>
      <c r="R52" s="388">
        <f t="shared" si="44"/>
        <v>0</v>
      </c>
      <c r="S52" s="388">
        <f t="shared" si="44"/>
        <v>0</v>
      </c>
      <c r="T52" s="231">
        <f t="shared" si="1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2.5" x14ac:dyDescent="0.25">
      <c r="A53" s="59" t="s">
        <v>118</v>
      </c>
      <c r="B53" s="59"/>
      <c r="C53" s="60"/>
      <c r="D53" s="60"/>
      <c r="E53" s="59"/>
      <c r="F53" s="25">
        <f t="shared" si="41"/>
        <v>0</v>
      </c>
      <c r="G53" s="74">
        <f>F53*'Consolidated Budget'!$C$9</f>
        <v>0</v>
      </c>
      <c r="H53" s="208">
        <f t="shared" si="42"/>
        <v>0</v>
      </c>
      <c r="I53" s="209">
        <f t="shared" si="42"/>
        <v>0</v>
      </c>
      <c r="J53" s="210"/>
      <c r="K53" s="225"/>
      <c r="L53" s="246"/>
      <c r="M53" s="226">
        <f t="shared" si="43"/>
        <v>0</v>
      </c>
      <c r="N53" s="226">
        <f t="shared" si="43"/>
        <v>0</v>
      </c>
      <c r="O53" s="232">
        <f t="shared" si="18"/>
        <v>0</v>
      </c>
      <c r="P53" s="393"/>
      <c r="Q53" s="390"/>
      <c r="R53" s="391">
        <f t="shared" si="44"/>
        <v>0</v>
      </c>
      <c r="S53" s="391">
        <f t="shared" si="44"/>
        <v>0</v>
      </c>
      <c r="T53" s="232">
        <f t="shared" si="1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2.5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45">SUM(F55:F59)</f>
        <v>0</v>
      </c>
      <c r="G54" s="67">
        <f t="shared" si="45"/>
        <v>0</v>
      </c>
      <c r="H54" s="138">
        <f t="shared" si="45"/>
        <v>0</v>
      </c>
      <c r="I54" s="139">
        <f t="shared" si="45"/>
        <v>0</v>
      </c>
      <c r="J54" s="140"/>
      <c r="K54" s="502">
        <f t="shared" si="45"/>
        <v>0</v>
      </c>
      <c r="L54" s="503">
        <f t="shared" si="45"/>
        <v>0</v>
      </c>
      <c r="M54" s="504">
        <f t="shared" ref="M54:N54" si="46">SUM(M55:M59)</f>
        <v>0</v>
      </c>
      <c r="N54" s="504">
        <f t="shared" si="46"/>
        <v>0</v>
      </c>
      <c r="O54" s="344">
        <f t="shared" si="18"/>
        <v>0</v>
      </c>
      <c r="P54" s="407">
        <f t="shared" ref="P54:S54" si="47">SUM(P55:P59)</f>
        <v>0</v>
      </c>
      <c r="Q54" s="408">
        <f t="shared" si="47"/>
        <v>0</v>
      </c>
      <c r="R54" s="409">
        <f t="shared" si="47"/>
        <v>0</v>
      </c>
      <c r="S54" s="409">
        <f t="shared" si="47"/>
        <v>0</v>
      </c>
      <c r="T54" s="344">
        <f t="shared" si="1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2.5" x14ac:dyDescent="0.25">
      <c r="A55" s="59" t="s">
        <v>120</v>
      </c>
      <c r="B55" s="59"/>
      <c r="C55" s="60"/>
      <c r="D55" s="60"/>
      <c r="E55" s="59"/>
      <c r="F55" s="25">
        <f t="shared" ref="F55:F59" si="48">D55*E55</f>
        <v>0</v>
      </c>
      <c r="G55" s="74">
        <f>F55*'Consolidated Budget'!$C$9</f>
        <v>0</v>
      </c>
      <c r="H55" s="205">
        <f t="shared" ref="H55:I59" si="49">F55*$J$8</f>
        <v>0</v>
      </c>
      <c r="I55" s="206">
        <f t="shared" si="49"/>
        <v>0</v>
      </c>
      <c r="J55" s="207"/>
      <c r="K55" s="258"/>
      <c r="L55" s="259"/>
      <c r="M55" s="501">
        <f t="shared" ref="M55:N59" si="50">H55-K55</f>
        <v>0</v>
      </c>
      <c r="N55" s="501">
        <f t="shared" si="50"/>
        <v>0</v>
      </c>
      <c r="O55" s="480">
        <f t="shared" si="18"/>
        <v>0</v>
      </c>
      <c r="P55" s="403"/>
      <c r="Q55" s="384"/>
      <c r="R55" s="385">
        <f t="shared" ref="R55:S59" si="51">H55-P55</f>
        <v>0</v>
      </c>
      <c r="S55" s="385">
        <f t="shared" si="51"/>
        <v>0</v>
      </c>
      <c r="T55" s="452">
        <f t="shared" si="1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2.5" x14ac:dyDescent="0.25">
      <c r="A56" s="59" t="s">
        <v>121</v>
      </c>
      <c r="B56" s="59"/>
      <c r="C56" s="60"/>
      <c r="D56" s="60"/>
      <c r="E56" s="59"/>
      <c r="F56" s="25">
        <f t="shared" si="48"/>
        <v>0</v>
      </c>
      <c r="G56" s="74">
        <f>F56*'Consolidated Budget'!$C$9</f>
        <v>0</v>
      </c>
      <c r="H56" s="197">
        <f t="shared" si="49"/>
        <v>0</v>
      </c>
      <c r="I56" s="25">
        <f t="shared" si="49"/>
        <v>0</v>
      </c>
      <c r="J56" s="198"/>
      <c r="K56" s="223"/>
      <c r="L56" s="229"/>
      <c r="M56" s="224">
        <f t="shared" si="50"/>
        <v>0</v>
      </c>
      <c r="N56" s="224">
        <f t="shared" si="50"/>
        <v>0</v>
      </c>
      <c r="O56" s="231">
        <f t="shared" si="18"/>
        <v>0</v>
      </c>
      <c r="P56" s="392"/>
      <c r="Q56" s="387"/>
      <c r="R56" s="388">
        <f t="shared" si="51"/>
        <v>0</v>
      </c>
      <c r="S56" s="388">
        <f t="shared" si="51"/>
        <v>0</v>
      </c>
      <c r="T56" s="231">
        <f t="shared" si="1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2.5" x14ac:dyDescent="0.25">
      <c r="A57" s="59" t="s">
        <v>122</v>
      </c>
      <c r="B57" s="59"/>
      <c r="C57" s="60"/>
      <c r="D57" s="60"/>
      <c r="E57" s="59"/>
      <c r="F57" s="25">
        <f t="shared" si="48"/>
        <v>0</v>
      </c>
      <c r="G57" s="74">
        <f>F57*'Consolidated Budget'!$C$9</f>
        <v>0</v>
      </c>
      <c r="H57" s="197">
        <f t="shared" si="49"/>
        <v>0</v>
      </c>
      <c r="I57" s="25">
        <f t="shared" si="49"/>
        <v>0</v>
      </c>
      <c r="J57" s="198"/>
      <c r="K57" s="223"/>
      <c r="L57" s="229"/>
      <c r="M57" s="224">
        <f t="shared" si="50"/>
        <v>0</v>
      </c>
      <c r="N57" s="224">
        <f t="shared" si="50"/>
        <v>0</v>
      </c>
      <c r="O57" s="231">
        <f t="shared" si="18"/>
        <v>0</v>
      </c>
      <c r="P57" s="392"/>
      <c r="Q57" s="387"/>
      <c r="R57" s="388">
        <f t="shared" si="51"/>
        <v>0</v>
      </c>
      <c r="S57" s="388">
        <f t="shared" si="51"/>
        <v>0</v>
      </c>
      <c r="T57" s="231">
        <f t="shared" si="1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2.5" x14ac:dyDescent="0.25">
      <c r="A58" s="59" t="s">
        <v>123</v>
      </c>
      <c r="B58" s="59"/>
      <c r="C58" s="60"/>
      <c r="D58" s="60"/>
      <c r="E58" s="59"/>
      <c r="F58" s="25">
        <f t="shared" si="48"/>
        <v>0</v>
      </c>
      <c r="G58" s="74">
        <f>F58*'Consolidated Budget'!$C$9</f>
        <v>0</v>
      </c>
      <c r="H58" s="197">
        <f t="shared" si="49"/>
        <v>0</v>
      </c>
      <c r="I58" s="25">
        <f t="shared" si="49"/>
        <v>0</v>
      </c>
      <c r="J58" s="198"/>
      <c r="K58" s="223"/>
      <c r="L58" s="229"/>
      <c r="M58" s="224">
        <f t="shared" si="50"/>
        <v>0</v>
      </c>
      <c r="N58" s="224">
        <f t="shared" si="50"/>
        <v>0</v>
      </c>
      <c r="O58" s="231">
        <f t="shared" si="18"/>
        <v>0</v>
      </c>
      <c r="P58" s="392"/>
      <c r="Q58" s="387"/>
      <c r="R58" s="388">
        <f t="shared" si="51"/>
        <v>0</v>
      </c>
      <c r="S58" s="388">
        <f t="shared" si="51"/>
        <v>0</v>
      </c>
      <c r="T58" s="231">
        <f t="shared" si="1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2.5" x14ac:dyDescent="0.25">
      <c r="A59" s="59" t="s">
        <v>124</v>
      </c>
      <c r="B59" s="59"/>
      <c r="C59" s="60"/>
      <c r="D59" s="60"/>
      <c r="E59" s="59"/>
      <c r="F59" s="25">
        <f t="shared" si="48"/>
        <v>0</v>
      </c>
      <c r="G59" s="74">
        <f>F59*'Consolidated Budget'!$C$9</f>
        <v>0</v>
      </c>
      <c r="H59" s="208">
        <f t="shared" si="49"/>
        <v>0</v>
      </c>
      <c r="I59" s="209">
        <f t="shared" si="49"/>
        <v>0</v>
      </c>
      <c r="J59" s="210"/>
      <c r="K59" s="225"/>
      <c r="L59" s="246"/>
      <c r="M59" s="226">
        <f t="shared" si="50"/>
        <v>0</v>
      </c>
      <c r="N59" s="226">
        <f t="shared" si="50"/>
        <v>0</v>
      </c>
      <c r="O59" s="232">
        <f t="shared" si="18"/>
        <v>0</v>
      </c>
      <c r="P59" s="393"/>
      <c r="Q59" s="390"/>
      <c r="R59" s="391">
        <f t="shared" si="51"/>
        <v>0</v>
      </c>
      <c r="S59" s="391">
        <f t="shared" si="51"/>
        <v>0</v>
      </c>
      <c r="T59" s="232">
        <f t="shared" si="1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2.5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52">SUM(F61:F65)</f>
        <v>0</v>
      </c>
      <c r="G60" s="67">
        <f t="shared" si="52"/>
        <v>0</v>
      </c>
      <c r="H60" s="138">
        <f t="shared" si="52"/>
        <v>0</v>
      </c>
      <c r="I60" s="139">
        <f t="shared" si="52"/>
        <v>0</v>
      </c>
      <c r="J60" s="140"/>
      <c r="K60" s="502">
        <f t="shared" si="52"/>
        <v>0</v>
      </c>
      <c r="L60" s="503">
        <f t="shared" si="52"/>
        <v>0</v>
      </c>
      <c r="M60" s="504">
        <f t="shared" ref="M60:N60" si="53">SUM(M61:M65)</f>
        <v>0</v>
      </c>
      <c r="N60" s="504">
        <f t="shared" si="53"/>
        <v>0</v>
      </c>
      <c r="O60" s="344">
        <f t="shared" si="18"/>
        <v>0</v>
      </c>
      <c r="P60" s="407">
        <f t="shared" ref="P60:S60" si="54">SUM(P61:P65)</f>
        <v>0</v>
      </c>
      <c r="Q60" s="408">
        <f t="shared" si="54"/>
        <v>0</v>
      </c>
      <c r="R60" s="409">
        <f t="shared" si="54"/>
        <v>0</v>
      </c>
      <c r="S60" s="409">
        <f t="shared" si="54"/>
        <v>0</v>
      </c>
      <c r="T60" s="344">
        <f t="shared" si="1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2.5" x14ac:dyDescent="0.25">
      <c r="A61" s="59" t="s">
        <v>126</v>
      </c>
      <c r="B61" s="59"/>
      <c r="C61" s="60"/>
      <c r="D61" s="60"/>
      <c r="E61" s="59"/>
      <c r="F61" s="25">
        <f t="shared" ref="F61:F65" si="55">D61*E61</f>
        <v>0</v>
      </c>
      <c r="G61" s="74">
        <f>F61*'Consolidated Budget'!$C$9</f>
        <v>0</v>
      </c>
      <c r="H61" s="205">
        <f t="shared" ref="H61:I65" si="56">F61*$J$8</f>
        <v>0</v>
      </c>
      <c r="I61" s="206">
        <f t="shared" si="56"/>
        <v>0</v>
      </c>
      <c r="J61" s="207"/>
      <c r="K61" s="258"/>
      <c r="L61" s="259"/>
      <c r="M61" s="501">
        <f t="shared" ref="M61:N65" si="57">H61-K61</f>
        <v>0</v>
      </c>
      <c r="N61" s="501">
        <f t="shared" si="57"/>
        <v>0</v>
      </c>
      <c r="O61" s="480">
        <f t="shared" si="18"/>
        <v>0</v>
      </c>
      <c r="P61" s="403"/>
      <c r="Q61" s="384"/>
      <c r="R61" s="385">
        <f t="shared" ref="R61:S65" si="58">H61-P61</f>
        <v>0</v>
      </c>
      <c r="S61" s="385">
        <f t="shared" si="58"/>
        <v>0</v>
      </c>
      <c r="T61" s="452">
        <f t="shared" si="1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2.5" x14ac:dyDescent="0.25">
      <c r="A62" s="59" t="s">
        <v>127</v>
      </c>
      <c r="B62" s="59"/>
      <c r="C62" s="60"/>
      <c r="D62" s="60"/>
      <c r="E62" s="59"/>
      <c r="F62" s="25">
        <f t="shared" si="55"/>
        <v>0</v>
      </c>
      <c r="G62" s="74">
        <f>F62*'Consolidated Budget'!$C$9</f>
        <v>0</v>
      </c>
      <c r="H62" s="197">
        <f t="shared" si="56"/>
        <v>0</v>
      </c>
      <c r="I62" s="25">
        <f t="shared" si="56"/>
        <v>0</v>
      </c>
      <c r="J62" s="198"/>
      <c r="K62" s="223"/>
      <c r="L62" s="229"/>
      <c r="M62" s="505">
        <f t="shared" si="57"/>
        <v>0</v>
      </c>
      <c r="N62" s="505">
        <f t="shared" si="57"/>
        <v>0</v>
      </c>
      <c r="O62" s="231">
        <f t="shared" si="18"/>
        <v>0</v>
      </c>
      <c r="P62" s="392"/>
      <c r="Q62" s="387"/>
      <c r="R62" s="388">
        <f t="shared" si="58"/>
        <v>0</v>
      </c>
      <c r="S62" s="388">
        <f t="shared" si="58"/>
        <v>0</v>
      </c>
      <c r="T62" s="231">
        <f t="shared" si="1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2.5" x14ac:dyDescent="0.25">
      <c r="A63" s="59" t="s">
        <v>128</v>
      </c>
      <c r="B63" s="59"/>
      <c r="C63" s="60"/>
      <c r="D63" s="60"/>
      <c r="E63" s="59"/>
      <c r="F63" s="25">
        <f t="shared" si="55"/>
        <v>0</v>
      </c>
      <c r="G63" s="74">
        <f>F63*'Consolidated Budget'!$C$9</f>
        <v>0</v>
      </c>
      <c r="H63" s="197">
        <f t="shared" si="56"/>
        <v>0</v>
      </c>
      <c r="I63" s="25">
        <f t="shared" si="56"/>
        <v>0</v>
      </c>
      <c r="J63" s="198"/>
      <c r="K63" s="223"/>
      <c r="L63" s="229"/>
      <c r="M63" s="505">
        <f t="shared" si="57"/>
        <v>0</v>
      </c>
      <c r="N63" s="505">
        <f t="shared" si="57"/>
        <v>0</v>
      </c>
      <c r="O63" s="231">
        <f t="shared" si="18"/>
        <v>0</v>
      </c>
      <c r="P63" s="392"/>
      <c r="Q63" s="387"/>
      <c r="R63" s="388">
        <f t="shared" si="58"/>
        <v>0</v>
      </c>
      <c r="S63" s="388">
        <f t="shared" si="58"/>
        <v>0</v>
      </c>
      <c r="T63" s="231">
        <f t="shared" si="1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2.5" x14ac:dyDescent="0.25">
      <c r="A64" s="59" t="s">
        <v>129</v>
      </c>
      <c r="B64" s="59"/>
      <c r="C64" s="60"/>
      <c r="D64" s="60"/>
      <c r="E64" s="59"/>
      <c r="F64" s="25">
        <f t="shared" si="55"/>
        <v>0</v>
      </c>
      <c r="G64" s="74">
        <f>F64*'Consolidated Budget'!$C$9</f>
        <v>0</v>
      </c>
      <c r="H64" s="197">
        <f t="shared" si="56"/>
        <v>0</v>
      </c>
      <c r="I64" s="25">
        <f t="shared" si="56"/>
        <v>0</v>
      </c>
      <c r="J64" s="198"/>
      <c r="K64" s="223"/>
      <c r="L64" s="229"/>
      <c r="M64" s="505">
        <f t="shared" si="57"/>
        <v>0</v>
      </c>
      <c r="N64" s="505">
        <f t="shared" si="57"/>
        <v>0</v>
      </c>
      <c r="O64" s="231">
        <f t="shared" si="18"/>
        <v>0</v>
      </c>
      <c r="P64" s="392"/>
      <c r="Q64" s="387"/>
      <c r="R64" s="388">
        <f t="shared" si="58"/>
        <v>0</v>
      </c>
      <c r="S64" s="388">
        <f t="shared" si="58"/>
        <v>0</v>
      </c>
      <c r="T64" s="231">
        <f t="shared" si="1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2.5" x14ac:dyDescent="0.25">
      <c r="A65" s="59" t="s">
        <v>130</v>
      </c>
      <c r="B65" s="59"/>
      <c r="C65" s="60"/>
      <c r="D65" s="60"/>
      <c r="E65" s="59"/>
      <c r="F65" s="25">
        <f t="shared" si="55"/>
        <v>0</v>
      </c>
      <c r="G65" s="74">
        <f>F65*'Consolidated Budget'!$C$9</f>
        <v>0</v>
      </c>
      <c r="H65" s="208">
        <f t="shared" si="56"/>
        <v>0</v>
      </c>
      <c r="I65" s="209">
        <f t="shared" si="56"/>
        <v>0</v>
      </c>
      <c r="J65" s="210"/>
      <c r="K65" s="225"/>
      <c r="L65" s="246"/>
      <c r="M65" s="506">
        <f t="shared" si="57"/>
        <v>0</v>
      </c>
      <c r="N65" s="506">
        <f t="shared" si="57"/>
        <v>0</v>
      </c>
      <c r="O65" s="232">
        <f t="shared" si="18"/>
        <v>0</v>
      </c>
      <c r="P65" s="393"/>
      <c r="Q65" s="390"/>
      <c r="R65" s="391">
        <f t="shared" si="58"/>
        <v>0</v>
      </c>
      <c r="S65" s="391">
        <f t="shared" si="58"/>
        <v>0</v>
      </c>
      <c r="T65" s="232">
        <f t="shared" si="1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2.5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59">SUM(F67:F71)</f>
        <v>0</v>
      </c>
      <c r="G66" s="67">
        <f t="shared" si="59"/>
        <v>0</v>
      </c>
      <c r="H66" s="138">
        <f t="shared" si="59"/>
        <v>0</v>
      </c>
      <c r="I66" s="139">
        <f t="shared" si="59"/>
        <v>0</v>
      </c>
      <c r="J66" s="140"/>
      <c r="K66" s="502">
        <f t="shared" si="59"/>
        <v>0</v>
      </c>
      <c r="L66" s="503">
        <f t="shared" si="59"/>
        <v>0</v>
      </c>
      <c r="M66" s="504">
        <f t="shared" ref="M66:N66" si="60">SUM(M67:M71)</f>
        <v>0</v>
      </c>
      <c r="N66" s="504">
        <f t="shared" si="60"/>
        <v>0</v>
      </c>
      <c r="O66" s="344">
        <f t="shared" si="18"/>
        <v>0</v>
      </c>
      <c r="P66" s="407">
        <f t="shared" ref="P66:S66" si="61">SUM(P67:P71)</f>
        <v>0</v>
      </c>
      <c r="Q66" s="408">
        <f t="shared" si="61"/>
        <v>0</v>
      </c>
      <c r="R66" s="409">
        <f t="shared" si="61"/>
        <v>0</v>
      </c>
      <c r="S66" s="409">
        <f t="shared" si="61"/>
        <v>0</v>
      </c>
      <c r="T66" s="344">
        <f t="shared" si="1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2.5" x14ac:dyDescent="0.25">
      <c r="A67" s="59" t="s">
        <v>132</v>
      </c>
      <c r="B67" s="59"/>
      <c r="C67" s="60"/>
      <c r="D67" s="60"/>
      <c r="E67" s="59"/>
      <c r="F67" s="25">
        <f t="shared" ref="F67:F71" si="62">D67*E67</f>
        <v>0</v>
      </c>
      <c r="G67" s="74">
        <f>F67*'Consolidated Budget'!$C$9</f>
        <v>0</v>
      </c>
      <c r="H67" s="205">
        <f t="shared" ref="H67:I71" si="63">F67*$J$8</f>
        <v>0</v>
      </c>
      <c r="I67" s="206">
        <f t="shared" si="63"/>
        <v>0</v>
      </c>
      <c r="J67" s="207"/>
      <c r="K67" s="258"/>
      <c r="L67" s="259"/>
      <c r="M67" s="501">
        <f t="shared" ref="M67:N71" si="64">H67-K67</f>
        <v>0</v>
      </c>
      <c r="N67" s="501">
        <f t="shared" si="64"/>
        <v>0</v>
      </c>
      <c r="O67" s="480">
        <f t="shared" si="18"/>
        <v>0</v>
      </c>
      <c r="P67" s="403"/>
      <c r="Q67" s="384"/>
      <c r="R67" s="385">
        <f t="shared" ref="R67:S71" si="65">H67-P67</f>
        <v>0</v>
      </c>
      <c r="S67" s="385">
        <f t="shared" si="65"/>
        <v>0</v>
      </c>
      <c r="T67" s="452">
        <f t="shared" si="1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2.5" x14ac:dyDescent="0.25">
      <c r="A68" s="59" t="s">
        <v>133</v>
      </c>
      <c r="B68" s="59"/>
      <c r="C68" s="60"/>
      <c r="D68" s="60"/>
      <c r="E68" s="59"/>
      <c r="F68" s="25">
        <f t="shared" si="62"/>
        <v>0</v>
      </c>
      <c r="G68" s="74">
        <f>F68*'Consolidated Budget'!$C$9</f>
        <v>0</v>
      </c>
      <c r="H68" s="197">
        <f t="shared" si="63"/>
        <v>0</v>
      </c>
      <c r="I68" s="25">
        <f t="shared" si="63"/>
        <v>0</v>
      </c>
      <c r="J68" s="198"/>
      <c r="K68" s="223"/>
      <c r="L68" s="229"/>
      <c r="M68" s="224">
        <f t="shared" si="64"/>
        <v>0</v>
      </c>
      <c r="N68" s="224">
        <f t="shared" si="64"/>
        <v>0</v>
      </c>
      <c r="O68" s="231">
        <f t="shared" si="18"/>
        <v>0</v>
      </c>
      <c r="P68" s="392"/>
      <c r="Q68" s="387"/>
      <c r="R68" s="388">
        <f t="shared" si="65"/>
        <v>0</v>
      </c>
      <c r="S68" s="388">
        <f t="shared" si="65"/>
        <v>0</v>
      </c>
      <c r="T68" s="231">
        <f t="shared" si="1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2.5" x14ac:dyDescent="0.25">
      <c r="A69" s="59" t="s">
        <v>134</v>
      </c>
      <c r="B69" s="59"/>
      <c r="C69" s="60"/>
      <c r="D69" s="60"/>
      <c r="E69" s="59"/>
      <c r="F69" s="25">
        <f t="shared" si="62"/>
        <v>0</v>
      </c>
      <c r="G69" s="74">
        <f>F69*'Consolidated Budget'!$C$9</f>
        <v>0</v>
      </c>
      <c r="H69" s="197">
        <f t="shared" si="63"/>
        <v>0</v>
      </c>
      <c r="I69" s="25">
        <f t="shared" si="63"/>
        <v>0</v>
      </c>
      <c r="J69" s="198"/>
      <c r="K69" s="223"/>
      <c r="L69" s="229"/>
      <c r="M69" s="224">
        <f t="shared" si="64"/>
        <v>0</v>
      </c>
      <c r="N69" s="224">
        <f t="shared" si="64"/>
        <v>0</v>
      </c>
      <c r="O69" s="231">
        <f t="shared" si="18"/>
        <v>0</v>
      </c>
      <c r="P69" s="392"/>
      <c r="Q69" s="387"/>
      <c r="R69" s="388">
        <f t="shared" si="65"/>
        <v>0</v>
      </c>
      <c r="S69" s="388">
        <f t="shared" si="65"/>
        <v>0</v>
      </c>
      <c r="T69" s="231">
        <f t="shared" si="1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2.5" x14ac:dyDescent="0.25">
      <c r="A70" s="59" t="s">
        <v>135</v>
      </c>
      <c r="B70" s="59"/>
      <c r="C70" s="60"/>
      <c r="D70" s="60"/>
      <c r="E70" s="59"/>
      <c r="F70" s="25">
        <f t="shared" si="62"/>
        <v>0</v>
      </c>
      <c r="G70" s="74">
        <f>F70*'Consolidated Budget'!$C$9</f>
        <v>0</v>
      </c>
      <c r="H70" s="197">
        <f t="shared" si="63"/>
        <v>0</v>
      </c>
      <c r="I70" s="25">
        <f t="shared" si="63"/>
        <v>0</v>
      </c>
      <c r="J70" s="198"/>
      <c r="K70" s="223"/>
      <c r="L70" s="229"/>
      <c r="M70" s="224">
        <f t="shared" si="64"/>
        <v>0</v>
      </c>
      <c r="N70" s="224">
        <f t="shared" si="64"/>
        <v>0</v>
      </c>
      <c r="O70" s="231">
        <f t="shared" si="18"/>
        <v>0</v>
      </c>
      <c r="P70" s="392"/>
      <c r="Q70" s="387"/>
      <c r="R70" s="388">
        <f t="shared" si="65"/>
        <v>0</v>
      </c>
      <c r="S70" s="388">
        <f t="shared" si="65"/>
        <v>0</v>
      </c>
      <c r="T70" s="231">
        <f t="shared" si="1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2.5" x14ac:dyDescent="0.25">
      <c r="A71" s="59" t="s">
        <v>136</v>
      </c>
      <c r="B71" s="59"/>
      <c r="C71" s="60"/>
      <c r="D71" s="60"/>
      <c r="E71" s="59"/>
      <c r="F71" s="25">
        <f t="shared" si="62"/>
        <v>0</v>
      </c>
      <c r="G71" s="74">
        <f>F71*'Consolidated Budget'!$C$9</f>
        <v>0</v>
      </c>
      <c r="H71" s="208">
        <f t="shared" si="63"/>
        <v>0</v>
      </c>
      <c r="I71" s="209">
        <f t="shared" si="63"/>
        <v>0</v>
      </c>
      <c r="J71" s="210"/>
      <c r="K71" s="225"/>
      <c r="L71" s="246"/>
      <c r="M71" s="226">
        <f t="shared" si="64"/>
        <v>0</v>
      </c>
      <c r="N71" s="226">
        <f t="shared" si="64"/>
        <v>0</v>
      </c>
      <c r="O71" s="232">
        <f t="shared" si="18"/>
        <v>0</v>
      </c>
      <c r="P71" s="393"/>
      <c r="Q71" s="390"/>
      <c r="R71" s="391">
        <f t="shared" si="65"/>
        <v>0</v>
      </c>
      <c r="S71" s="391">
        <f t="shared" si="65"/>
        <v>0</v>
      </c>
      <c r="T71" s="232">
        <f t="shared" si="1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2.5" x14ac:dyDescent="0.25">
      <c r="A72" s="494" t="s">
        <v>137</v>
      </c>
      <c r="B72" s="65" t="s">
        <v>23</v>
      </c>
      <c r="C72" s="633"/>
      <c r="D72" s="634"/>
      <c r="E72" s="635"/>
      <c r="F72" s="66">
        <f t="shared" ref="F72:L72" si="66">SUM(F73:F77)</f>
        <v>0</v>
      </c>
      <c r="G72" s="67">
        <f t="shared" si="66"/>
        <v>0</v>
      </c>
      <c r="H72" s="138">
        <f t="shared" si="66"/>
        <v>0</v>
      </c>
      <c r="I72" s="139">
        <f t="shared" si="66"/>
        <v>0</v>
      </c>
      <c r="J72" s="140"/>
      <c r="K72" s="502">
        <f t="shared" si="66"/>
        <v>0</v>
      </c>
      <c r="L72" s="503">
        <f t="shared" si="66"/>
        <v>0</v>
      </c>
      <c r="M72" s="504">
        <f t="shared" ref="M72:N72" si="67">SUM(M73:M77)</f>
        <v>0</v>
      </c>
      <c r="N72" s="504">
        <f t="shared" si="67"/>
        <v>0</v>
      </c>
      <c r="O72" s="344">
        <f t="shared" si="18"/>
        <v>0</v>
      </c>
      <c r="P72" s="407">
        <f t="shared" ref="P72:S72" si="68">SUM(P73:P77)</f>
        <v>0</v>
      </c>
      <c r="Q72" s="408">
        <f t="shared" si="68"/>
        <v>0</v>
      </c>
      <c r="R72" s="409">
        <f t="shared" si="68"/>
        <v>0</v>
      </c>
      <c r="S72" s="409">
        <f t="shared" si="68"/>
        <v>0</v>
      </c>
      <c r="T72" s="344">
        <f t="shared" si="1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2.5" x14ac:dyDescent="0.25">
      <c r="A73" s="59" t="s">
        <v>138</v>
      </c>
      <c r="B73" s="59"/>
      <c r="C73" s="60"/>
      <c r="D73" s="60"/>
      <c r="E73" s="59"/>
      <c r="F73" s="25">
        <f t="shared" ref="F73:F77" si="69">D73*E73</f>
        <v>0</v>
      </c>
      <c r="G73" s="74">
        <f>F73*'Consolidated Budget'!$C$9</f>
        <v>0</v>
      </c>
      <c r="H73" s="205">
        <f t="shared" ref="H73:I77" si="70">F73*$J$8</f>
        <v>0</v>
      </c>
      <c r="I73" s="206">
        <f t="shared" si="70"/>
        <v>0</v>
      </c>
      <c r="J73" s="207"/>
      <c r="K73" s="258"/>
      <c r="L73" s="259"/>
      <c r="M73" s="501">
        <f t="shared" ref="M73:N77" si="71">H73-K73</f>
        <v>0</v>
      </c>
      <c r="N73" s="501">
        <f t="shared" si="71"/>
        <v>0</v>
      </c>
      <c r="O73" s="480">
        <f t="shared" si="18"/>
        <v>0</v>
      </c>
      <c r="P73" s="403"/>
      <c r="Q73" s="384"/>
      <c r="R73" s="385">
        <f t="shared" ref="R73:S77" si="72">H73-P73</f>
        <v>0</v>
      </c>
      <c r="S73" s="385">
        <f t="shared" si="72"/>
        <v>0</v>
      </c>
      <c r="T73" s="452">
        <f t="shared" si="1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2.5" x14ac:dyDescent="0.25">
      <c r="A74" s="59" t="s">
        <v>139</v>
      </c>
      <c r="B74" s="59"/>
      <c r="C74" s="60"/>
      <c r="D74" s="60"/>
      <c r="E74" s="59"/>
      <c r="F74" s="25">
        <f t="shared" si="69"/>
        <v>0</v>
      </c>
      <c r="G74" s="74">
        <f>F74*'Consolidated Budget'!$C$9</f>
        <v>0</v>
      </c>
      <c r="H74" s="197">
        <f t="shared" si="70"/>
        <v>0</v>
      </c>
      <c r="I74" s="25">
        <f t="shared" si="70"/>
        <v>0</v>
      </c>
      <c r="J74" s="198"/>
      <c r="K74" s="223"/>
      <c r="L74" s="229"/>
      <c r="M74" s="224">
        <f t="shared" si="71"/>
        <v>0</v>
      </c>
      <c r="N74" s="224">
        <f t="shared" si="71"/>
        <v>0</v>
      </c>
      <c r="O74" s="231">
        <f t="shared" si="18"/>
        <v>0</v>
      </c>
      <c r="P74" s="392"/>
      <c r="Q74" s="387"/>
      <c r="R74" s="388">
        <f t="shared" si="72"/>
        <v>0</v>
      </c>
      <c r="S74" s="388">
        <f t="shared" si="72"/>
        <v>0</v>
      </c>
      <c r="T74" s="231">
        <f t="shared" si="19"/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2.5" x14ac:dyDescent="0.25">
      <c r="A75" s="59" t="s">
        <v>140</v>
      </c>
      <c r="B75" s="59"/>
      <c r="C75" s="60"/>
      <c r="D75" s="60"/>
      <c r="E75" s="59"/>
      <c r="F75" s="25">
        <f t="shared" si="69"/>
        <v>0</v>
      </c>
      <c r="G75" s="74">
        <f>F75*'Consolidated Budget'!$C$9</f>
        <v>0</v>
      </c>
      <c r="H75" s="197">
        <f t="shared" si="70"/>
        <v>0</v>
      </c>
      <c r="I75" s="25">
        <f t="shared" si="70"/>
        <v>0</v>
      </c>
      <c r="J75" s="198"/>
      <c r="K75" s="223"/>
      <c r="L75" s="229"/>
      <c r="M75" s="224">
        <f t="shared" si="71"/>
        <v>0</v>
      </c>
      <c r="N75" s="224">
        <f t="shared" si="71"/>
        <v>0</v>
      </c>
      <c r="O75" s="231">
        <f t="shared" si="18"/>
        <v>0</v>
      </c>
      <c r="P75" s="392"/>
      <c r="Q75" s="387"/>
      <c r="R75" s="388">
        <f t="shared" si="72"/>
        <v>0</v>
      </c>
      <c r="S75" s="388">
        <f t="shared" si="72"/>
        <v>0</v>
      </c>
      <c r="T75" s="231">
        <f t="shared" si="19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2.5" x14ac:dyDescent="0.25">
      <c r="A76" s="59" t="s">
        <v>141</v>
      </c>
      <c r="B76" s="59"/>
      <c r="C76" s="60"/>
      <c r="D76" s="60"/>
      <c r="E76" s="59"/>
      <c r="F76" s="25">
        <f t="shared" si="69"/>
        <v>0</v>
      </c>
      <c r="G76" s="74">
        <f>F76*'Consolidated Budget'!$C$9</f>
        <v>0</v>
      </c>
      <c r="H76" s="197">
        <f t="shared" si="70"/>
        <v>0</v>
      </c>
      <c r="I76" s="25">
        <f t="shared" si="70"/>
        <v>0</v>
      </c>
      <c r="J76" s="198"/>
      <c r="K76" s="223"/>
      <c r="L76" s="229"/>
      <c r="M76" s="224">
        <f t="shared" si="71"/>
        <v>0</v>
      </c>
      <c r="N76" s="224">
        <f t="shared" si="71"/>
        <v>0</v>
      </c>
      <c r="O76" s="231">
        <f t="shared" si="18"/>
        <v>0</v>
      </c>
      <c r="P76" s="392"/>
      <c r="Q76" s="387"/>
      <c r="R76" s="388">
        <f t="shared" si="72"/>
        <v>0</v>
      </c>
      <c r="S76" s="388">
        <f t="shared" si="72"/>
        <v>0</v>
      </c>
      <c r="T76" s="231">
        <f t="shared" si="19"/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2.5" x14ac:dyDescent="0.25">
      <c r="A77" s="59" t="s">
        <v>142</v>
      </c>
      <c r="B77" s="59"/>
      <c r="C77" s="60"/>
      <c r="D77" s="60"/>
      <c r="E77" s="59"/>
      <c r="F77" s="25">
        <f t="shared" si="69"/>
        <v>0</v>
      </c>
      <c r="G77" s="74">
        <f>F77*'Consolidated Budget'!$C$9</f>
        <v>0</v>
      </c>
      <c r="H77" s="208">
        <f t="shared" si="70"/>
        <v>0</v>
      </c>
      <c r="I77" s="209">
        <f t="shared" si="70"/>
        <v>0</v>
      </c>
      <c r="J77" s="210"/>
      <c r="K77" s="225"/>
      <c r="L77" s="246"/>
      <c r="M77" s="226">
        <f t="shared" si="71"/>
        <v>0</v>
      </c>
      <c r="N77" s="226">
        <f t="shared" si="71"/>
        <v>0</v>
      </c>
      <c r="O77" s="232">
        <f t="shared" si="18"/>
        <v>0</v>
      </c>
      <c r="P77" s="393"/>
      <c r="Q77" s="390"/>
      <c r="R77" s="391">
        <f t="shared" si="72"/>
        <v>0</v>
      </c>
      <c r="S77" s="391">
        <f t="shared" si="72"/>
        <v>0</v>
      </c>
      <c r="T77" s="232">
        <f t="shared" si="19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2.5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73">SUM(F79:F83)</f>
        <v>0</v>
      </c>
      <c r="G78" s="67">
        <f t="shared" si="73"/>
        <v>0</v>
      </c>
      <c r="H78" s="138">
        <f t="shared" si="73"/>
        <v>0</v>
      </c>
      <c r="I78" s="139">
        <f t="shared" si="73"/>
        <v>0</v>
      </c>
      <c r="J78" s="140"/>
      <c r="K78" s="502">
        <f t="shared" si="73"/>
        <v>0</v>
      </c>
      <c r="L78" s="503">
        <f t="shared" si="73"/>
        <v>0</v>
      </c>
      <c r="M78" s="504">
        <f t="shared" ref="M78:N78" si="74">SUM(M79:M83)</f>
        <v>0</v>
      </c>
      <c r="N78" s="504">
        <f t="shared" si="74"/>
        <v>0</v>
      </c>
      <c r="O78" s="344">
        <f t="shared" si="18"/>
        <v>0</v>
      </c>
      <c r="P78" s="407">
        <f t="shared" ref="P78:S78" si="75">SUM(P79:P83)</f>
        <v>0</v>
      </c>
      <c r="Q78" s="408">
        <f t="shared" si="75"/>
        <v>0</v>
      </c>
      <c r="R78" s="409">
        <f t="shared" si="75"/>
        <v>0</v>
      </c>
      <c r="S78" s="409">
        <f t="shared" si="75"/>
        <v>0</v>
      </c>
      <c r="T78" s="344">
        <f t="shared" si="1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2.5" x14ac:dyDescent="0.25">
      <c r="A79" s="72" t="s">
        <v>144</v>
      </c>
      <c r="B79" s="59"/>
      <c r="C79" s="60"/>
      <c r="D79" s="60"/>
      <c r="E79" s="59"/>
      <c r="F79" s="25">
        <f t="shared" ref="F79:F83" si="76">D79*E79</f>
        <v>0</v>
      </c>
      <c r="G79" s="74">
        <f>F79*'Consolidated Budget'!$C$9</f>
        <v>0</v>
      </c>
      <c r="H79" s="205">
        <f t="shared" ref="H79:I83" si="77">F79*$J$8</f>
        <v>0</v>
      </c>
      <c r="I79" s="206">
        <f t="shared" si="77"/>
        <v>0</v>
      </c>
      <c r="J79" s="207"/>
      <c r="K79" s="220"/>
      <c r="L79" s="212"/>
      <c r="M79" s="222">
        <f t="shared" ref="M79:N83" si="78">H79-K79</f>
        <v>0</v>
      </c>
      <c r="N79" s="222">
        <f t="shared" si="78"/>
        <v>0</v>
      </c>
      <c r="O79" s="234">
        <f t="shared" si="18"/>
        <v>0</v>
      </c>
      <c r="P79" s="410"/>
      <c r="Q79" s="384"/>
      <c r="R79" s="385">
        <f t="shared" ref="R79:S83" si="79">H79-P79</f>
        <v>0</v>
      </c>
      <c r="S79" s="385">
        <f t="shared" si="79"/>
        <v>0</v>
      </c>
      <c r="T79" s="234">
        <f t="shared" si="1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2.5" x14ac:dyDescent="0.25">
      <c r="A80" s="72" t="s">
        <v>145</v>
      </c>
      <c r="B80" s="59"/>
      <c r="C80" s="60"/>
      <c r="D80" s="60"/>
      <c r="E80" s="59"/>
      <c r="F80" s="25">
        <f t="shared" si="76"/>
        <v>0</v>
      </c>
      <c r="G80" s="74">
        <f>F80*'Consolidated Budget'!$C$9</f>
        <v>0</v>
      </c>
      <c r="H80" s="197">
        <f t="shared" si="77"/>
        <v>0</v>
      </c>
      <c r="I80" s="25">
        <f t="shared" si="77"/>
        <v>0</v>
      </c>
      <c r="J80" s="198"/>
      <c r="K80" s="223"/>
      <c r="L80" s="229"/>
      <c r="M80" s="224">
        <f t="shared" si="78"/>
        <v>0</v>
      </c>
      <c r="N80" s="224">
        <f t="shared" si="78"/>
        <v>0</v>
      </c>
      <c r="O80" s="231">
        <f t="shared" si="18"/>
        <v>0</v>
      </c>
      <c r="P80" s="392"/>
      <c r="Q80" s="387"/>
      <c r="R80" s="388">
        <f t="shared" si="79"/>
        <v>0</v>
      </c>
      <c r="S80" s="388">
        <f t="shared" si="79"/>
        <v>0</v>
      </c>
      <c r="T80" s="231">
        <f t="shared" si="1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2.5" x14ac:dyDescent="0.25">
      <c r="A81" s="72" t="s">
        <v>146</v>
      </c>
      <c r="B81" s="59"/>
      <c r="C81" s="60"/>
      <c r="D81" s="60"/>
      <c r="E81" s="59"/>
      <c r="F81" s="25">
        <f t="shared" si="76"/>
        <v>0</v>
      </c>
      <c r="G81" s="74">
        <f>F81*'Consolidated Budget'!$C$9</f>
        <v>0</v>
      </c>
      <c r="H81" s="197">
        <f t="shared" si="77"/>
        <v>0</v>
      </c>
      <c r="I81" s="25">
        <f t="shared" si="77"/>
        <v>0</v>
      </c>
      <c r="J81" s="198"/>
      <c r="K81" s="223"/>
      <c r="L81" s="229"/>
      <c r="M81" s="224">
        <f t="shared" si="78"/>
        <v>0</v>
      </c>
      <c r="N81" s="224">
        <f t="shared" si="78"/>
        <v>0</v>
      </c>
      <c r="O81" s="231">
        <f t="shared" si="18"/>
        <v>0</v>
      </c>
      <c r="P81" s="392"/>
      <c r="Q81" s="387"/>
      <c r="R81" s="388">
        <f t="shared" si="79"/>
        <v>0</v>
      </c>
      <c r="S81" s="388">
        <f t="shared" si="79"/>
        <v>0</v>
      </c>
      <c r="T81" s="231">
        <f t="shared" si="1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2.5" x14ac:dyDescent="0.25">
      <c r="A82" s="72" t="s">
        <v>147</v>
      </c>
      <c r="B82" s="59"/>
      <c r="C82" s="60"/>
      <c r="D82" s="60"/>
      <c r="E82" s="59"/>
      <c r="F82" s="25">
        <f t="shared" si="76"/>
        <v>0</v>
      </c>
      <c r="G82" s="74">
        <f>F82*'Consolidated Budget'!$C$9</f>
        <v>0</v>
      </c>
      <c r="H82" s="197">
        <f t="shared" si="77"/>
        <v>0</v>
      </c>
      <c r="I82" s="25">
        <f t="shared" si="77"/>
        <v>0</v>
      </c>
      <c r="J82" s="198"/>
      <c r="K82" s="223"/>
      <c r="L82" s="229"/>
      <c r="M82" s="224">
        <f t="shared" si="78"/>
        <v>0</v>
      </c>
      <c r="N82" s="224">
        <f t="shared" si="78"/>
        <v>0</v>
      </c>
      <c r="O82" s="231">
        <f t="shared" si="18"/>
        <v>0</v>
      </c>
      <c r="P82" s="392"/>
      <c r="Q82" s="387"/>
      <c r="R82" s="388">
        <f t="shared" si="79"/>
        <v>0</v>
      </c>
      <c r="S82" s="388">
        <f t="shared" si="79"/>
        <v>0</v>
      </c>
      <c r="T82" s="231">
        <f t="shared" si="1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2.5" x14ac:dyDescent="0.25">
      <c r="A83" s="72" t="s">
        <v>148</v>
      </c>
      <c r="B83" s="59"/>
      <c r="C83" s="60"/>
      <c r="D83" s="60"/>
      <c r="E83" s="59"/>
      <c r="F83" s="25">
        <f t="shared" si="76"/>
        <v>0</v>
      </c>
      <c r="G83" s="74">
        <f>F83*'Consolidated Budget'!$C$9</f>
        <v>0</v>
      </c>
      <c r="H83" s="208">
        <f t="shared" si="77"/>
        <v>0</v>
      </c>
      <c r="I83" s="209">
        <f t="shared" si="77"/>
        <v>0</v>
      </c>
      <c r="J83" s="210"/>
      <c r="K83" s="225"/>
      <c r="L83" s="246"/>
      <c r="M83" s="226">
        <f t="shared" si="78"/>
        <v>0</v>
      </c>
      <c r="N83" s="226">
        <f t="shared" si="78"/>
        <v>0</v>
      </c>
      <c r="O83" s="232">
        <f t="shared" si="18"/>
        <v>0</v>
      </c>
      <c r="P83" s="393"/>
      <c r="Q83" s="390"/>
      <c r="R83" s="391">
        <f t="shared" si="79"/>
        <v>0</v>
      </c>
      <c r="S83" s="391">
        <f t="shared" si="79"/>
        <v>0</v>
      </c>
      <c r="T83" s="232">
        <f t="shared" si="1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2.5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80">SUM(F85:F89)</f>
        <v>0</v>
      </c>
      <c r="G84" s="67">
        <f t="shared" si="80"/>
        <v>0</v>
      </c>
      <c r="H84" s="138">
        <f t="shared" si="80"/>
        <v>0</v>
      </c>
      <c r="I84" s="139">
        <f t="shared" si="80"/>
        <v>0</v>
      </c>
      <c r="J84" s="140"/>
      <c r="K84" s="502">
        <f t="shared" si="80"/>
        <v>0</v>
      </c>
      <c r="L84" s="503">
        <f t="shared" si="80"/>
        <v>0</v>
      </c>
      <c r="M84" s="504">
        <f t="shared" ref="M84:N84" si="81">SUM(M85:M89)</f>
        <v>0</v>
      </c>
      <c r="N84" s="504">
        <f t="shared" si="81"/>
        <v>0</v>
      </c>
      <c r="O84" s="344">
        <f t="shared" si="18"/>
        <v>0</v>
      </c>
      <c r="P84" s="407">
        <f t="shared" ref="P84:S84" si="82">SUM(P85:P89)</f>
        <v>0</v>
      </c>
      <c r="Q84" s="408">
        <f t="shared" si="82"/>
        <v>0</v>
      </c>
      <c r="R84" s="409">
        <f t="shared" si="82"/>
        <v>0</v>
      </c>
      <c r="S84" s="409">
        <f t="shared" si="82"/>
        <v>0</v>
      </c>
      <c r="T84" s="344">
        <f t="shared" si="1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2.5" x14ac:dyDescent="0.25">
      <c r="A85" s="72" t="s">
        <v>150</v>
      </c>
      <c r="B85" s="59"/>
      <c r="C85" s="60"/>
      <c r="D85" s="60"/>
      <c r="E85" s="59"/>
      <c r="F85" s="25">
        <f t="shared" ref="F85:F89" si="83">D85*E85</f>
        <v>0</v>
      </c>
      <c r="G85" s="74">
        <f>F85*'Consolidated Budget'!$C$9</f>
        <v>0</v>
      </c>
      <c r="H85" s="205">
        <f t="shared" ref="H85:I89" si="84">F85*$J$8</f>
        <v>0</v>
      </c>
      <c r="I85" s="206">
        <f t="shared" si="84"/>
        <v>0</v>
      </c>
      <c r="J85" s="207"/>
      <c r="K85" s="220"/>
      <c r="L85" s="212"/>
      <c r="M85" s="222">
        <f t="shared" ref="M85:N89" si="85">H85-K85</f>
        <v>0</v>
      </c>
      <c r="N85" s="222">
        <f t="shared" si="85"/>
        <v>0</v>
      </c>
      <c r="O85" s="234">
        <f t="shared" si="18"/>
        <v>0</v>
      </c>
      <c r="P85" s="410"/>
      <c r="Q85" s="384"/>
      <c r="R85" s="385">
        <f t="shared" ref="R85:S89" si="86">H85-P85</f>
        <v>0</v>
      </c>
      <c r="S85" s="385">
        <f t="shared" si="86"/>
        <v>0</v>
      </c>
      <c r="T85" s="234">
        <f t="shared" si="1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2.5" x14ac:dyDescent="0.25">
      <c r="A86" s="72" t="s">
        <v>151</v>
      </c>
      <c r="B86" s="59"/>
      <c r="C86" s="60"/>
      <c r="D86" s="60"/>
      <c r="E86" s="59"/>
      <c r="F86" s="25">
        <f t="shared" si="83"/>
        <v>0</v>
      </c>
      <c r="G86" s="74">
        <f>F86*'Consolidated Budget'!$C$9</f>
        <v>0</v>
      </c>
      <c r="H86" s="197">
        <f t="shared" si="84"/>
        <v>0</v>
      </c>
      <c r="I86" s="25">
        <f t="shared" si="84"/>
        <v>0</v>
      </c>
      <c r="J86" s="198"/>
      <c r="K86" s="223"/>
      <c r="L86" s="229"/>
      <c r="M86" s="224">
        <f t="shared" si="85"/>
        <v>0</v>
      </c>
      <c r="N86" s="224">
        <f t="shared" si="85"/>
        <v>0</v>
      </c>
      <c r="O86" s="231">
        <f t="shared" si="18"/>
        <v>0</v>
      </c>
      <c r="P86" s="392"/>
      <c r="Q86" s="387"/>
      <c r="R86" s="388">
        <f t="shared" si="86"/>
        <v>0</v>
      </c>
      <c r="S86" s="388">
        <f t="shared" si="86"/>
        <v>0</v>
      </c>
      <c r="T86" s="231">
        <f t="shared" si="1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2.5" x14ac:dyDescent="0.25">
      <c r="A87" s="72" t="s">
        <v>152</v>
      </c>
      <c r="B87" s="59"/>
      <c r="C87" s="60"/>
      <c r="D87" s="60"/>
      <c r="E87" s="59"/>
      <c r="F87" s="25">
        <f t="shared" si="83"/>
        <v>0</v>
      </c>
      <c r="G87" s="74">
        <f>F87*'Consolidated Budget'!$C$9</f>
        <v>0</v>
      </c>
      <c r="H87" s="197">
        <f t="shared" si="84"/>
        <v>0</v>
      </c>
      <c r="I87" s="25">
        <f t="shared" si="84"/>
        <v>0</v>
      </c>
      <c r="J87" s="198"/>
      <c r="K87" s="223"/>
      <c r="L87" s="229"/>
      <c r="M87" s="224">
        <f t="shared" si="85"/>
        <v>0</v>
      </c>
      <c r="N87" s="224">
        <f t="shared" si="85"/>
        <v>0</v>
      </c>
      <c r="O87" s="231">
        <f t="shared" si="18"/>
        <v>0</v>
      </c>
      <c r="P87" s="392"/>
      <c r="Q87" s="387"/>
      <c r="R87" s="388">
        <f t="shared" si="86"/>
        <v>0</v>
      </c>
      <c r="S87" s="388">
        <f t="shared" si="86"/>
        <v>0</v>
      </c>
      <c r="T87" s="231">
        <f t="shared" si="1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2.5" x14ac:dyDescent="0.25">
      <c r="A88" s="72" t="s">
        <v>153</v>
      </c>
      <c r="B88" s="59"/>
      <c r="C88" s="60"/>
      <c r="D88" s="60"/>
      <c r="E88" s="59"/>
      <c r="F88" s="25">
        <f t="shared" si="83"/>
        <v>0</v>
      </c>
      <c r="G88" s="74">
        <f>F88*'Consolidated Budget'!$C$9</f>
        <v>0</v>
      </c>
      <c r="H88" s="197">
        <f t="shared" si="84"/>
        <v>0</v>
      </c>
      <c r="I88" s="25">
        <f t="shared" si="84"/>
        <v>0</v>
      </c>
      <c r="J88" s="198"/>
      <c r="K88" s="223"/>
      <c r="L88" s="229"/>
      <c r="M88" s="224">
        <f t="shared" si="85"/>
        <v>0</v>
      </c>
      <c r="N88" s="224">
        <f t="shared" si="85"/>
        <v>0</v>
      </c>
      <c r="O88" s="231">
        <f t="shared" si="18"/>
        <v>0</v>
      </c>
      <c r="P88" s="392"/>
      <c r="Q88" s="387"/>
      <c r="R88" s="388">
        <f t="shared" si="86"/>
        <v>0</v>
      </c>
      <c r="S88" s="388">
        <f t="shared" si="86"/>
        <v>0</v>
      </c>
      <c r="T88" s="231">
        <f t="shared" si="1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2.5" x14ac:dyDescent="0.25">
      <c r="A89" s="72" t="s">
        <v>154</v>
      </c>
      <c r="B89" s="59"/>
      <c r="C89" s="60"/>
      <c r="D89" s="60"/>
      <c r="E89" s="59"/>
      <c r="F89" s="25">
        <f t="shared" si="83"/>
        <v>0</v>
      </c>
      <c r="G89" s="74">
        <f>F89*'Consolidated Budget'!$C$9</f>
        <v>0</v>
      </c>
      <c r="H89" s="208">
        <f t="shared" si="84"/>
        <v>0</v>
      </c>
      <c r="I89" s="209">
        <f t="shared" si="84"/>
        <v>0</v>
      </c>
      <c r="J89" s="210"/>
      <c r="K89" s="225"/>
      <c r="L89" s="246"/>
      <c r="M89" s="226">
        <f t="shared" si="85"/>
        <v>0</v>
      </c>
      <c r="N89" s="226">
        <f t="shared" si="85"/>
        <v>0</v>
      </c>
      <c r="O89" s="232">
        <f t="shared" si="18"/>
        <v>0</v>
      </c>
      <c r="P89" s="393"/>
      <c r="Q89" s="390"/>
      <c r="R89" s="391">
        <f t="shared" si="86"/>
        <v>0</v>
      </c>
      <c r="S89" s="391">
        <f t="shared" si="86"/>
        <v>0</v>
      </c>
      <c r="T89" s="232">
        <f t="shared" si="1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2.5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87">SUM(F91:F95)</f>
        <v>0</v>
      </c>
      <c r="G90" s="67">
        <f t="shared" si="87"/>
        <v>0</v>
      </c>
      <c r="H90" s="138">
        <f t="shared" si="87"/>
        <v>0</v>
      </c>
      <c r="I90" s="139">
        <f t="shared" si="87"/>
        <v>0</v>
      </c>
      <c r="J90" s="140"/>
      <c r="K90" s="502">
        <f t="shared" si="87"/>
        <v>0</v>
      </c>
      <c r="L90" s="503">
        <f t="shared" si="87"/>
        <v>0</v>
      </c>
      <c r="M90" s="504">
        <f t="shared" ref="M90:N90" si="88">SUM(M91:M95)</f>
        <v>0</v>
      </c>
      <c r="N90" s="504">
        <f t="shared" si="88"/>
        <v>0</v>
      </c>
      <c r="O90" s="344">
        <f t="shared" si="18"/>
        <v>0</v>
      </c>
      <c r="P90" s="407">
        <f t="shared" ref="P90:S90" si="89">SUM(P91:P95)</f>
        <v>0</v>
      </c>
      <c r="Q90" s="408">
        <f t="shared" si="89"/>
        <v>0</v>
      </c>
      <c r="R90" s="409">
        <f t="shared" si="89"/>
        <v>0</v>
      </c>
      <c r="S90" s="409">
        <f t="shared" si="89"/>
        <v>0</v>
      </c>
      <c r="T90" s="344">
        <f t="shared" si="1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2.5" x14ac:dyDescent="0.25">
      <c r="A91" s="72" t="s">
        <v>156</v>
      </c>
      <c r="B91" s="59"/>
      <c r="C91" s="60"/>
      <c r="D91" s="60"/>
      <c r="E91" s="59"/>
      <c r="F91" s="25">
        <f t="shared" ref="F91:F95" si="90">D91*E91</f>
        <v>0</v>
      </c>
      <c r="G91" s="74">
        <f>F91*'Consolidated Budget'!$C$9</f>
        <v>0</v>
      </c>
      <c r="H91" s="205">
        <f t="shared" ref="H91:I95" si="91">F91*$J$8</f>
        <v>0</v>
      </c>
      <c r="I91" s="206">
        <f t="shared" si="91"/>
        <v>0</v>
      </c>
      <c r="J91" s="207"/>
      <c r="K91" s="258"/>
      <c r="L91" s="259"/>
      <c r="M91" s="501">
        <f t="shared" ref="M91:N95" si="92">H91-K91</f>
        <v>0</v>
      </c>
      <c r="N91" s="501">
        <f t="shared" si="92"/>
        <v>0</v>
      </c>
      <c r="O91" s="480">
        <f t="shared" si="18"/>
        <v>0</v>
      </c>
      <c r="P91" s="403"/>
      <c r="Q91" s="384"/>
      <c r="R91" s="385">
        <f t="shared" ref="R91:S95" si="93">H91-P91</f>
        <v>0</v>
      </c>
      <c r="S91" s="385">
        <f t="shared" si="93"/>
        <v>0</v>
      </c>
      <c r="T91" s="452">
        <f t="shared" si="1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2.5" x14ac:dyDescent="0.25">
      <c r="A92" s="72" t="s">
        <v>157</v>
      </c>
      <c r="B92" s="59"/>
      <c r="C92" s="60"/>
      <c r="D92" s="60"/>
      <c r="E92" s="59"/>
      <c r="F92" s="25">
        <f t="shared" si="90"/>
        <v>0</v>
      </c>
      <c r="G92" s="74">
        <f>F92*'Consolidated Budget'!$C$9</f>
        <v>0</v>
      </c>
      <c r="H92" s="197">
        <f t="shared" si="91"/>
        <v>0</v>
      </c>
      <c r="I92" s="25">
        <f t="shared" si="91"/>
        <v>0</v>
      </c>
      <c r="J92" s="198"/>
      <c r="K92" s="223"/>
      <c r="L92" s="229"/>
      <c r="M92" s="224">
        <f t="shared" si="92"/>
        <v>0</v>
      </c>
      <c r="N92" s="224">
        <f t="shared" si="92"/>
        <v>0</v>
      </c>
      <c r="O92" s="231">
        <f t="shared" si="18"/>
        <v>0</v>
      </c>
      <c r="P92" s="392"/>
      <c r="Q92" s="387"/>
      <c r="R92" s="388">
        <f t="shared" si="93"/>
        <v>0</v>
      </c>
      <c r="S92" s="388">
        <f t="shared" si="93"/>
        <v>0</v>
      </c>
      <c r="T92" s="231">
        <f t="shared" si="1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2.5" x14ac:dyDescent="0.25">
      <c r="A93" s="72" t="s">
        <v>158</v>
      </c>
      <c r="B93" s="59"/>
      <c r="C93" s="60"/>
      <c r="D93" s="60"/>
      <c r="E93" s="59"/>
      <c r="F93" s="25">
        <f t="shared" si="90"/>
        <v>0</v>
      </c>
      <c r="G93" s="74">
        <f>F93*'Consolidated Budget'!$C$9</f>
        <v>0</v>
      </c>
      <c r="H93" s="197">
        <f t="shared" si="91"/>
        <v>0</v>
      </c>
      <c r="I93" s="25">
        <f t="shared" si="91"/>
        <v>0</v>
      </c>
      <c r="J93" s="198"/>
      <c r="K93" s="223"/>
      <c r="L93" s="229"/>
      <c r="M93" s="224">
        <f t="shared" si="92"/>
        <v>0</v>
      </c>
      <c r="N93" s="224">
        <f t="shared" si="92"/>
        <v>0</v>
      </c>
      <c r="O93" s="231">
        <f t="shared" si="18"/>
        <v>0</v>
      </c>
      <c r="P93" s="392"/>
      <c r="Q93" s="387"/>
      <c r="R93" s="388">
        <f t="shared" si="93"/>
        <v>0</v>
      </c>
      <c r="S93" s="388">
        <f t="shared" si="93"/>
        <v>0</v>
      </c>
      <c r="T93" s="231">
        <f t="shared" si="1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2.5" x14ac:dyDescent="0.25">
      <c r="A94" s="72" t="s">
        <v>159</v>
      </c>
      <c r="B94" s="59"/>
      <c r="C94" s="60"/>
      <c r="D94" s="60"/>
      <c r="E94" s="59"/>
      <c r="F94" s="25">
        <f t="shared" si="90"/>
        <v>0</v>
      </c>
      <c r="G94" s="74">
        <f>F94*'Consolidated Budget'!$C$9</f>
        <v>0</v>
      </c>
      <c r="H94" s="197">
        <f t="shared" si="91"/>
        <v>0</v>
      </c>
      <c r="I94" s="25">
        <f t="shared" si="91"/>
        <v>0</v>
      </c>
      <c r="J94" s="198"/>
      <c r="K94" s="223"/>
      <c r="L94" s="229"/>
      <c r="M94" s="224">
        <f t="shared" si="92"/>
        <v>0</v>
      </c>
      <c r="N94" s="224">
        <f t="shared" si="92"/>
        <v>0</v>
      </c>
      <c r="O94" s="231">
        <f t="shared" ref="O94:O102" si="94">IFERROR(L94/I94,0)</f>
        <v>0</v>
      </c>
      <c r="P94" s="392"/>
      <c r="Q94" s="387"/>
      <c r="R94" s="388">
        <f t="shared" si="93"/>
        <v>0</v>
      </c>
      <c r="S94" s="388">
        <f t="shared" si="93"/>
        <v>0</v>
      </c>
      <c r="T94" s="231">
        <f t="shared" ref="T94:T102" si="95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2.5" x14ac:dyDescent="0.25">
      <c r="A95" s="72" t="s">
        <v>160</v>
      </c>
      <c r="B95" s="59"/>
      <c r="C95" s="60"/>
      <c r="D95" s="60"/>
      <c r="E95" s="59"/>
      <c r="F95" s="25">
        <f t="shared" si="90"/>
        <v>0</v>
      </c>
      <c r="G95" s="74">
        <f>F95*'Consolidated Budget'!$C$9</f>
        <v>0</v>
      </c>
      <c r="H95" s="208">
        <f t="shared" si="91"/>
        <v>0</v>
      </c>
      <c r="I95" s="209">
        <f t="shared" si="91"/>
        <v>0</v>
      </c>
      <c r="J95" s="210"/>
      <c r="K95" s="225"/>
      <c r="L95" s="246"/>
      <c r="M95" s="226">
        <f t="shared" si="92"/>
        <v>0</v>
      </c>
      <c r="N95" s="226">
        <f t="shared" si="92"/>
        <v>0</v>
      </c>
      <c r="O95" s="232">
        <f t="shared" si="94"/>
        <v>0</v>
      </c>
      <c r="P95" s="393"/>
      <c r="Q95" s="390"/>
      <c r="R95" s="391">
        <f t="shared" si="93"/>
        <v>0</v>
      </c>
      <c r="S95" s="391">
        <f t="shared" si="93"/>
        <v>0</v>
      </c>
      <c r="T95" s="232">
        <f t="shared" si="95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2.5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96">SUM(F97:F101)</f>
        <v>0</v>
      </c>
      <c r="G96" s="67">
        <f t="shared" si="96"/>
        <v>0</v>
      </c>
      <c r="H96" s="138">
        <f t="shared" si="96"/>
        <v>0</v>
      </c>
      <c r="I96" s="139">
        <f t="shared" si="96"/>
        <v>0</v>
      </c>
      <c r="J96" s="140"/>
      <c r="K96" s="502">
        <f t="shared" si="96"/>
        <v>0</v>
      </c>
      <c r="L96" s="503">
        <f t="shared" si="96"/>
        <v>0</v>
      </c>
      <c r="M96" s="504">
        <f t="shared" ref="M96:N96" si="97">SUM(M97:M101)</f>
        <v>0</v>
      </c>
      <c r="N96" s="504">
        <f t="shared" si="97"/>
        <v>0</v>
      </c>
      <c r="O96" s="344">
        <f t="shared" si="94"/>
        <v>0</v>
      </c>
      <c r="P96" s="407">
        <f t="shared" ref="P96:S96" si="98">SUM(P97:P101)</f>
        <v>0</v>
      </c>
      <c r="Q96" s="408">
        <f t="shared" si="98"/>
        <v>0</v>
      </c>
      <c r="R96" s="409">
        <f t="shared" si="98"/>
        <v>0</v>
      </c>
      <c r="S96" s="409">
        <f t="shared" si="98"/>
        <v>0</v>
      </c>
      <c r="T96" s="344">
        <f t="shared" si="95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2.5" x14ac:dyDescent="0.25">
      <c r="A97" s="72" t="s">
        <v>162</v>
      </c>
      <c r="B97" s="59"/>
      <c r="C97" s="60"/>
      <c r="D97" s="60"/>
      <c r="E97" s="59"/>
      <c r="F97" s="25">
        <f t="shared" ref="F97:F101" si="99">D97*E97</f>
        <v>0</v>
      </c>
      <c r="G97" s="74">
        <f>F97*'Consolidated Budget'!$C$9</f>
        <v>0</v>
      </c>
      <c r="H97" s="205">
        <f t="shared" ref="H97:I101" si="100">F97*$J$8</f>
        <v>0</v>
      </c>
      <c r="I97" s="206">
        <f t="shared" si="100"/>
        <v>0</v>
      </c>
      <c r="J97" s="207"/>
      <c r="K97" s="258"/>
      <c r="L97" s="259"/>
      <c r="M97" s="501">
        <f t="shared" ref="M97:N101" si="101">H97-K97</f>
        <v>0</v>
      </c>
      <c r="N97" s="501">
        <f t="shared" si="101"/>
        <v>0</v>
      </c>
      <c r="O97" s="480">
        <f t="shared" si="94"/>
        <v>0</v>
      </c>
      <c r="P97" s="403"/>
      <c r="Q97" s="384"/>
      <c r="R97" s="385">
        <f t="shared" ref="R97:S101" si="102">H97-P97</f>
        <v>0</v>
      </c>
      <c r="S97" s="385">
        <f t="shared" si="102"/>
        <v>0</v>
      </c>
      <c r="T97" s="452">
        <f t="shared" si="95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2.5" x14ac:dyDescent="0.25">
      <c r="A98" s="72" t="s">
        <v>163</v>
      </c>
      <c r="B98" s="59"/>
      <c r="C98" s="60"/>
      <c r="D98" s="60"/>
      <c r="E98" s="59"/>
      <c r="F98" s="25">
        <f t="shared" si="99"/>
        <v>0</v>
      </c>
      <c r="G98" s="74">
        <f>F98*'Consolidated Budget'!$C$9</f>
        <v>0</v>
      </c>
      <c r="H98" s="197">
        <f t="shared" si="100"/>
        <v>0</v>
      </c>
      <c r="I98" s="25">
        <f t="shared" si="100"/>
        <v>0</v>
      </c>
      <c r="J98" s="198"/>
      <c r="K98" s="223"/>
      <c r="L98" s="229"/>
      <c r="M98" s="224">
        <f t="shared" si="101"/>
        <v>0</v>
      </c>
      <c r="N98" s="224">
        <f t="shared" si="101"/>
        <v>0</v>
      </c>
      <c r="O98" s="231">
        <f t="shared" si="94"/>
        <v>0</v>
      </c>
      <c r="P98" s="392"/>
      <c r="Q98" s="387"/>
      <c r="R98" s="388">
        <f t="shared" si="102"/>
        <v>0</v>
      </c>
      <c r="S98" s="388">
        <f t="shared" si="102"/>
        <v>0</v>
      </c>
      <c r="T98" s="231">
        <f t="shared" si="95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2.5" x14ac:dyDescent="0.25">
      <c r="A99" s="72" t="s">
        <v>164</v>
      </c>
      <c r="B99" s="59"/>
      <c r="C99" s="60"/>
      <c r="D99" s="60"/>
      <c r="E99" s="59"/>
      <c r="F99" s="25">
        <f t="shared" si="99"/>
        <v>0</v>
      </c>
      <c r="G99" s="74">
        <f>F99*'Consolidated Budget'!$C$9</f>
        <v>0</v>
      </c>
      <c r="H99" s="197">
        <f t="shared" si="100"/>
        <v>0</v>
      </c>
      <c r="I99" s="25">
        <f t="shared" si="100"/>
        <v>0</v>
      </c>
      <c r="J99" s="198"/>
      <c r="K99" s="223"/>
      <c r="L99" s="229"/>
      <c r="M99" s="224">
        <f t="shared" si="101"/>
        <v>0</v>
      </c>
      <c r="N99" s="224">
        <f t="shared" si="101"/>
        <v>0</v>
      </c>
      <c r="O99" s="231">
        <f t="shared" si="94"/>
        <v>0</v>
      </c>
      <c r="P99" s="392"/>
      <c r="Q99" s="387"/>
      <c r="R99" s="388">
        <f t="shared" si="102"/>
        <v>0</v>
      </c>
      <c r="S99" s="388">
        <f t="shared" si="102"/>
        <v>0</v>
      </c>
      <c r="T99" s="231">
        <f t="shared" si="95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2.5" x14ac:dyDescent="0.25">
      <c r="A100" s="72" t="s">
        <v>165</v>
      </c>
      <c r="B100" s="59"/>
      <c r="C100" s="60"/>
      <c r="D100" s="60"/>
      <c r="E100" s="59"/>
      <c r="F100" s="25">
        <f t="shared" si="99"/>
        <v>0</v>
      </c>
      <c r="G100" s="74">
        <f>F100*'Consolidated Budget'!$C$9</f>
        <v>0</v>
      </c>
      <c r="H100" s="197">
        <f t="shared" si="100"/>
        <v>0</v>
      </c>
      <c r="I100" s="25">
        <f t="shared" si="100"/>
        <v>0</v>
      </c>
      <c r="J100" s="198"/>
      <c r="K100" s="223"/>
      <c r="L100" s="229"/>
      <c r="M100" s="224">
        <f t="shared" si="101"/>
        <v>0</v>
      </c>
      <c r="N100" s="224">
        <f t="shared" si="101"/>
        <v>0</v>
      </c>
      <c r="O100" s="231">
        <f t="shared" si="94"/>
        <v>0</v>
      </c>
      <c r="P100" s="392"/>
      <c r="Q100" s="387"/>
      <c r="R100" s="388">
        <f t="shared" si="102"/>
        <v>0</v>
      </c>
      <c r="S100" s="388">
        <f t="shared" si="102"/>
        <v>0</v>
      </c>
      <c r="T100" s="231">
        <f t="shared" si="95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2.5" x14ac:dyDescent="0.25">
      <c r="A101" s="72" t="s">
        <v>166</v>
      </c>
      <c r="B101" s="59"/>
      <c r="C101" s="60"/>
      <c r="D101" s="60"/>
      <c r="E101" s="59"/>
      <c r="F101" s="25">
        <f t="shared" si="99"/>
        <v>0</v>
      </c>
      <c r="G101" s="74">
        <f>F101*'Consolidated Budget'!$C$9</f>
        <v>0</v>
      </c>
      <c r="H101" s="197">
        <f t="shared" si="100"/>
        <v>0</v>
      </c>
      <c r="I101" s="25">
        <f t="shared" si="100"/>
        <v>0</v>
      </c>
      <c r="J101" s="250"/>
      <c r="K101" s="225"/>
      <c r="L101" s="246"/>
      <c r="M101" s="226">
        <f t="shared" si="101"/>
        <v>0</v>
      </c>
      <c r="N101" s="226">
        <f t="shared" si="101"/>
        <v>0</v>
      </c>
      <c r="O101" s="232">
        <f t="shared" si="94"/>
        <v>0</v>
      </c>
      <c r="P101" s="393"/>
      <c r="Q101" s="390"/>
      <c r="R101" s="391">
        <f t="shared" si="102"/>
        <v>0</v>
      </c>
      <c r="S101" s="391">
        <f t="shared" si="102"/>
        <v>0</v>
      </c>
      <c r="T101" s="232">
        <f t="shared" si="95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3.5" thickBot="1" x14ac:dyDescent="0.35">
      <c r="A102" s="508"/>
      <c r="B102" s="509" t="s">
        <v>167</v>
      </c>
      <c r="C102" s="638"/>
      <c r="D102" s="639"/>
      <c r="E102" s="640"/>
      <c r="F102" s="90">
        <f t="shared" ref="F102:N102" si="103">F30+F36+F42+F48+F54+F60+F66+F72+F78+F84+F90+F96</f>
        <v>0</v>
      </c>
      <c r="G102" s="137">
        <f t="shared" si="103"/>
        <v>0</v>
      </c>
      <c r="H102" s="281">
        <f>H30+H36+H42+H48+H54+H60+H66+H72+H78+H84+H90+H96</f>
        <v>0</v>
      </c>
      <c r="I102" s="282">
        <f t="shared" si="103"/>
        <v>0</v>
      </c>
      <c r="J102" s="283"/>
      <c r="K102" s="284">
        <f t="shared" si="103"/>
        <v>0</v>
      </c>
      <c r="L102" s="285">
        <f t="shared" si="103"/>
        <v>0</v>
      </c>
      <c r="M102" s="286">
        <f t="shared" si="103"/>
        <v>0</v>
      </c>
      <c r="N102" s="286">
        <f t="shared" si="103"/>
        <v>0</v>
      </c>
      <c r="O102" s="295">
        <f t="shared" si="94"/>
        <v>0</v>
      </c>
      <c r="P102" s="411">
        <f t="shared" ref="P102:S102" si="104">P30+P36+P42+P48+P54+P60+P66+P72+P78+P84+P90+P96</f>
        <v>0</v>
      </c>
      <c r="Q102" s="412">
        <f t="shared" si="104"/>
        <v>0</v>
      </c>
      <c r="R102" s="413">
        <f t="shared" si="104"/>
        <v>0</v>
      </c>
      <c r="S102" s="413">
        <f t="shared" si="104"/>
        <v>0</v>
      </c>
      <c r="T102" s="295">
        <f t="shared" si="95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3.5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3.5" thickBot="1" x14ac:dyDescent="0.35">
      <c r="A104" s="260">
        <v>3</v>
      </c>
      <c r="B104" s="261" t="s">
        <v>168</v>
      </c>
      <c r="C104" s="262"/>
      <c r="D104" s="263"/>
      <c r="E104" s="580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2.5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:O114" si="105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06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2.5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:F108" si="107">D106*E106</f>
        <v>0</v>
      </c>
      <c r="G106" s="74">
        <f>F106*'Consolidated Budget'!$C$9</f>
        <v>0</v>
      </c>
      <c r="H106" s="205">
        <f t="shared" ref="H106:I108" si="108">F106*$J$8</f>
        <v>0</v>
      </c>
      <c r="I106" s="206">
        <f t="shared" si="108"/>
        <v>0</v>
      </c>
      <c r="J106" s="207"/>
      <c r="K106" s="220"/>
      <c r="L106" s="212"/>
      <c r="M106" s="222">
        <f t="shared" ref="M106:N106" si="109">H106-K106</f>
        <v>0</v>
      </c>
      <c r="N106" s="222">
        <f t="shared" si="109"/>
        <v>0</v>
      </c>
      <c r="O106" s="234">
        <f t="shared" si="105"/>
        <v>0</v>
      </c>
      <c r="P106" s="410"/>
      <c r="Q106" s="384"/>
      <c r="R106" s="385">
        <f t="shared" ref="R106:S108" si="110">H106-P106</f>
        <v>0</v>
      </c>
      <c r="S106" s="385">
        <f t="shared" si="110"/>
        <v>0</v>
      </c>
      <c r="T106" s="234">
        <f t="shared" si="106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2.5" x14ac:dyDescent="0.25">
      <c r="A107" s="72" t="s">
        <v>172</v>
      </c>
      <c r="B107" s="59" t="s">
        <v>173</v>
      </c>
      <c r="C107" s="60"/>
      <c r="D107" s="60"/>
      <c r="E107" s="59"/>
      <c r="F107" s="25">
        <f t="shared" si="107"/>
        <v>0</v>
      </c>
      <c r="G107" s="74">
        <f>F107*'Consolidated Budget'!$C$9</f>
        <v>0</v>
      </c>
      <c r="H107" s="475">
        <f t="shared" si="108"/>
        <v>0</v>
      </c>
      <c r="I107" s="476">
        <f t="shared" si="108"/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si="110"/>
        <v>0</v>
      </c>
      <c r="S107" s="385">
        <f t="shared" si="110"/>
        <v>0</v>
      </c>
      <c r="T107" s="234">
        <f t="shared" si="106"/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2.5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07"/>
        <v>0</v>
      </c>
      <c r="G108" s="74">
        <f>F108*'Consolidated Budget'!$C$9</f>
        <v>0</v>
      </c>
      <c r="H108" s="475">
        <f t="shared" si="108"/>
        <v>0</v>
      </c>
      <c r="I108" s="476">
        <f t="shared" si="108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10"/>
        <v>0</v>
      </c>
      <c r="S108" s="385">
        <f t="shared" si="110"/>
        <v>0</v>
      </c>
      <c r="T108" s="234">
        <f t="shared" si="106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2.5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11">SUM(F110:F113)</f>
        <v>0</v>
      </c>
      <c r="G109" s="142">
        <f t="shared" si="111"/>
        <v>0</v>
      </c>
      <c r="H109" s="143">
        <f t="shared" si="111"/>
        <v>0</v>
      </c>
      <c r="I109" s="251">
        <f t="shared" si="111"/>
        <v>0</v>
      </c>
      <c r="J109" s="252"/>
      <c r="K109" s="319">
        <f t="shared" si="111"/>
        <v>0</v>
      </c>
      <c r="L109" s="320">
        <f t="shared" si="111"/>
        <v>0</v>
      </c>
      <c r="M109" s="513">
        <f t="shared" ref="M109:N109" si="112">SUM(M110:M113)</f>
        <v>0</v>
      </c>
      <c r="N109" s="513">
        <f t="shared" si="112"/>
        <v>0</v>
      </c>
      <c r="O109" s="453">
        <f t="shared" si="105"/>
        <v>0</v>
      </c>
      <c r="P109" s="419">
        <f t="shared" ref="P109:S109" si="113">SUM(P110:P113)</f>
        <v>0</v>
      </c>
      <c r="Q109" s="420">
        <f t="shared" si="113"/>
        <v>0</v>
      </c>
      <c r="R109" s="421">
        <f t="shared" si="113"/>
        <v>0</v>
      </c>
      <c r="S109" s="421">
        <f t="shared" si="113"/>
        <v>0</v>
      </c>
      <c r="T109" s="456">
        <f t="shared" si="106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2.5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14">D110*E110</f>
        <v>0</v>
      </c>
      <c r="G110" s="74">
        <f>F110*'Consolidated Budget'!$C$9</f>
        <v>0</v>
      </c>
      <c r="H110" s="205">
        <f t="shared" ref="H110:I113" si="115">F110*$J$8</f>
        <v>0</v>
      </c>
      <c r="I110" s="206">
        <f t="shared" si="115"/>
        <v>0</v>
      </c>
      <c r="J110" s="207"/>
      <c r="K110" s="220"/>
      <c r="L110" s="212"/>
      <c r="M110" s="222">
        <f t="shared" ref="M110:N113" si="116">H110-K110</f>
        <v>0</v>
      </c>
      <c r="N110" s="222">
        <f t="shared" si="116"/>
        <v>0</v>
      </c>
      <c r="O110" s="234">
        <f t="shared" si="105"/>
        <v>0</v>
      </c>
      <c r="P110" s="410"/>
      <c r="Q110" s="384"/>
      <c r="R110" s="385">
        <f t="shared" ref="R110:S113" si="117">H110-P110</f>
        <v>0</v>
      </c>
      <c r="S110" s="385">
        <f t="shared" si="117"/>
        <v>0</v>
      </c>
      <c r="T110" s="234">
        <f t="shared" si="106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2.5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14"/>
        <v>0</v>
      </c>
      <c r="G111" s="74">
        <f>F111*'Consolidated Budget'!$C$9</f>
        <v>0</v>
      </c>
      <c r="H111" s="197">
        <f t="shared" si="115"/>
        <v>0</v>
      </c>
      <c r="I111" s="25">
        <f t="shared" si="115"/>
        <v>0</v>
      </c>
      <c r="J111" s="198"/>
      <c r="K111" s="223"/>
      <c r="L111" s="229"/>
      <c r="M111" s="224">
        <f t="shared" si="116"/>
        <v>0</v>
      </c>
      <c r="N111" s="224">
        <f t="shared" si="116"/>
        <v>0</v>
      </c>
      <c r="O111" s="231">
        <f t="shared" si="105"/>
        <v>0</v>
      </c>
      <c r="P111" s="392"/>
      <c r="Q111" s="387"/>
      <c r="R111" s="388">
        <f t="shared" si="117"/>
        <v>0</v>
      </c>
      <c r="S111" s="388">
        <f t="shared" si="117"/>
        <v>0</v>
      </c>
      <c r="T111" s="231">
        <f t="shared" si="106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2.5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14"/>
        <v>0</v>
      </c>
      <c r="G112" s="74">
        <f>F112*'Consolidated Budget'!$C$9</f>
        <v>0</v>
      </c>
      <c r="H112" s="197">
        <f t="shared" si="115"/>
        <v>0</v>
      </c>
      <c r="I112" s="25">
        <f t="shared" si="115"/>
        <v>0</v>
      </c>
      <c r="J112" s="198"/>
      <c r="K112" s="223"/>
      <c r="L112" s="229"/>
      <c r="M112" s="224">
        <f t="shared" si="116"/>
        <v>0</v>
      </c>
      <c r="N112" s="224">
        <f t="shared" si="116"/>
        <v>0</v>
      </c>
      <c r="O112" s="231">
        <f t="shared" si="105"/>
        <v>0</v>
      </c>
      <c r="P112" s="392"/>
      <c r="Q112" s="387"/>
      <c r="R112" s="388">
        <f t="shared" si="117"/>
        <v>0</v>
      </c>
      <c r="S112" s="388">
        <f t="shared" si="117"/>
        <v>0</v>
      </c>
      <c r="T112" s="231">
        <f t="shared" si="106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2.5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14"/>
        <v>0</v>
      </c>
      <c r="G113" s="74">
        <f>F113*'Consolidated Budget'!$C$9</f>
        <v>0</v>
      </c>
      <c r="H113" s="208">
        <f t="shared" si="115"/>
        <v>0</v>
      </c>
      <c r="I113" s="209">
        <f t="shared" si="115"/>
        <v>0</v>
      </c>
      <c r="J113" s="210"/>
      <c r="K113" s="225"/>
      <c r="L113" s="246"/>
      <c r="M113" s="226">
        <f t="shared" si="116"/>
        <v>0</v>
      </c>
      <c r="N113" s="226">
        <f t="shared" si="116"/>
        <v>0</v>
      </c>
      <c r="O113" s="232">
        <f t="shared" si="105"/>
        <v>0</v>
      </c>
      <c r="P113" s="393"/>
      <c r="Q113" s="390"/>
      <c r="R113" s="391">
        <f t="shared" si="117"/>
        <v>0</v>
      </c>
      <c r="S113" s="391">
        <f t="shared" si="117"/>
        <v>0</v>
      </c>
      <c r="T113" s="232">
        <f t="shared" si="106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3.5" thickBot="1" x14ac:dyDescent="0.35">
      <c r="A114" s="514"/>
      <c r="B114" s="515" t="s">
        <v>185</v>
      </c>
      <c r="C114" s="516"/>
      <c r="D114" s="517"/>
      <c r="E114" s="581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05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06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3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3.5" thickBot="1" x14ac:dyDescent="0.35">
      <c r="A116" s="260">
        <v>4</v>
      </c>
      <c r="B116" s="261" t="s">
        <v>186</v>
      </c>
      <c r="C116" s="262"/>
      <c r="D116" s="263"/>
      <c r="E116" s="580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2.5" x14ac:dyDescent="0.25">
      <c r="A117" s="93" t="s">
        <v>187</v>
      </c>
      <c r="B117" s="59" t="s">
        <v>188</v>
      </c>
      <c r="C117" s="60"/>
      <c r="D117" s="60"/>
      <c r="E117" s="59"/>
      <c r="F117" s="476">
        <f t="shared" ref="F117:F122" si="118">D117*E117</f>
        <v>0</v>
      </c>
      <c r="G117" s="61">
        <f>F117*'Consolidated Budget'!$C$9</f>
        <v>0</v>
      </c>
      <c r="H117" s="253">
        <f t="shared" ref="H117:I122" si="119">F117*$J$8</f>
        <v>0</v>
      </c>
      <c r="I117" s="254">
        <f t="shared" si="119"/>
        <v>0</v>
      </c>
      <c r="J117" s="255"/>
      <c r="K117" s="220"/>
      <c r="L117" s="212"/>
      <c r="M117" s="222">
        <f t="shared" ref="M117:N122" si="120">H117-K117</f>
        <v>0</v>
      </c>
      <c r="N117" s="222">
        <f t="shared" si="120"/>
        <v>0</v>
      </c>
      <c r="O117" s="234">
        <f t="shared" ref="O117:O123" si="121">IFERROR(L117/I117,0)</f>
        <v>0</v>
      </c>
      <c r="P117" s="410"/>
      <c r="Q117" s="384"/>
      <c r="R117" s="385">
        <f t="shared" ref="R117:S122" si="122">H117-P117</f>
        <v>0</v>
      </c>
      <c r="S117" s="385">
        <f t="shared" si="122"/>
        <v>0</v>
      </c>
      <c r="T117" s="234">
        <f t="shared" ref="T117:T123" si="123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2.5" x14ac:dyDescent="0.25">
      <c r="A118" s="92" t="s">
        <v>189</v>
      </c>
      <c r="B118" s="59" t="s">
        <v>190</v>
      </c>
      <c r="C118" s="60"/>
      <c r="D118" s="60"/>
      <c r="E118" s="59"/>
      <c r="F118" s="25">
        <f t="shared" si="118"/>
        <v>0</v>
      </c>
      <c r="G118" s="74">
        <f>F118*'Consolidated Budget'!$C$9</f>
        <v>0</v>
      </c>
      <c r="H118" s="197">
        <f t="shared" si="119"/>
        <v>0</v>
      </c>
      <c r="I118" s="25">
        <f t="shared" si="119"/>
        <v>0</v>
      </c>
      <c r="J118" s="198"/>
      <c r="K118" s="223"/>
      <c r="L118" s="229"/>
      <c r="M118" s="224">
        <f t="shared" si="120"/>
        <v>0</v>
      </c>
      <c r="N118" s="224">
        <f t="shared" si="120"/>
        <v>0</v>
      </c>
      <c r="O118" s="231">
        <f t="shared" si="121"/>
        <v>0</v>
      </c>
      <c r="P118" s="392"/>
      <c r="Q118" s="387"/>
      <c r="R118" s="388">
        <f t="shared" si="122"/>
        <v>0</v>
      </c>
      <c r="S118" s="388">
        <f t="shared" si="122"/>
        <v>0</v>
      </c>
      <c r="T118" s="231">
        <f t="shared" si="123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2.5" x14ac:dyDescent="0.25">
      <c r="A119" s="92" t="s">
        <v>191</v>
      </c>
      <c r="B119" s="59" t="s">
        <v>192</v>
      </c>
      <c r="C119" s="60"/>
      <c r="D119" s="60"/>
      <c r="E119" s="59"/>
      <c r="F119" s="25">
        <f t="shared" si="118"/>
        <v>0</v>
      </c>
      <c r="G119" s="74">
        <f>F119*'Consolidated Budget'!$C$9</f>
        <v>0</v>
      </c>
      <c r="H119" s="197">
        <f t="shared" si="119"/>
        <v>0</v>
      </c>
      <c r="I119" s="25">
        <f t="shared" si="119"/>
        <v>0</v>
      </c>
      <c r="J119" s="198"/>
      <c r="K119" s="223"/>
      <c r="L119" s="229"/>
      <c r="M119" s="224">
        <f t="shared" si="120"/>
        <v>0</v>
      </c>
      <c r="N119" s="224">
        <f t="shared" si="120"/>
        <v>0</v>
      </c>
      <c r="O119" s="231">
        <f t="shared" si="121"/>
        <v>0</v>
      </c>
      <c r="P119" s="392"/>
      <c r="Q119" s="387"/>
      <c r="R119" s="388">
        <f t="shared" si="122"/>
        <v>0</v>
      </c>
      <c r="S119" s="388">
        <f t="shared" si="122"/>
        <v>0</v>
      </c>
      <c r="T119" s="231">
        <f t="shared" si="123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2.5" x14ac:dyDescent="0.25">
      <c r="A120" s="92" t="s">
        <v>193</v>
      </c>
      <c r="B120" s="59" t="s">
        <v>194</v>
      </c>
      <c r="C120" s="60"/>
      <c r="D120" s="60"/>
      <c r="E120" s="59"/>
      <c r="F120" s="25">
        <f t="shared" si="118"/>
        <v>0</v>
      </c>
      <c r="G120" s="74">
        <f>F120*'Consolidated Budget'!$C$9</f>
        <v>0</v>
      </c>
      <c r="H120" s="197">
        <f t="shared" si="119"/>
        <v>0</v>
      </c>
      <c r="I120" s="25">
        <f t="shared" si="119"/>
        <v>0</v>
      </c>
      <c r="J120" s="198"/>
      <c r="K120" s="223"/>
      <c r="L120" s="229"/>
      <c r="M120" s="224">
        <f t="shared" si="120"/>
        <v>0</v>
      </c>
      <c r="N120" s="224">
        <f t="shared" si="120"/>
        <v>0</v>
      </c>
      <c r="O120" s="231">
        <f t="shared" si="121"/>
        <v>0</v>
      </c>
      <c r="P120" s="392"/>
      <c r="Q120" s="387"/>
      <c r="R120" s="388">
        <f t="shared" si="122"/>
        <v>0</v>
      </c>
      <c r="S120" s="388">
        <f t="shared" si="122"/>
        <v>0</v>
      </c>
      <c r="T120" s="231">
        <f t="shared" si="123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2.5" x14ac:dyDescent="0.25">
      <c r="A121" s="92" t="s">
        <v>195</v>
      </c>
      <c r="B121" s="59" t="s">
        <v>196</v>
      </c>
      <c r="C121" s="60"/>
      <c r="D121" s="60"/>
      <c r="E121" s="59"/>
      <c r="F121" s="25">
        <f t="shared" si="118"/>
        <v>0</v>
      </c>
      <c r="G121" s="74">
        <f>F121*'Consolidated Budget'!$C$9</f>
        <v>0</v>
      </c>
      <c r="H121" s="197">
        <f t="shared" si="119"/>
        <v>0</v>
      </c>
      <c r="I121" s="25">
        <f t="shared" si="119"/>
        <v>0</v>
      </c>
      <c r="J121" s="198"/>
      <c r="K121" s="223"/>
      <c r="L121" s="229"/>
      <c r="M121" s="224">
        <f t="shared" si="120"/>
        <v>0</v>
      </c>
      <c r="N121" s="224">
        <f t="shared" si="120"/>
        <v>0</v>
      </c>
      <c r="O121" s="231">
        <f t="shared" si="121"/>
        <v>0</v>
      </c>
      <c r="P121" s="392"/>
      <c r="Q121" s="387"/>
      <c r="R121" s="388">
        <f t="shared" si="122"/>
        <v>0</v>
      </c>
      <c r="S121" s="388">
        <f t="shared" si="122"/>
        <v>0</v>
      </c>
      <c r="T121" s="231">
        <f t="shared" si="123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2.5" x14ac:dyDescent="0.25">
      <c r="A122" s="92" t="s">
        <v>197</v>
      </c>
      <c r="B122" s="59" t="s">
        <v>198</v>
      </c>
      <c r="C122" s="60"/>
      <c r="D122" s="60"/>
      <c r="E122" s="59"/>
      <c r="F122" s="25">
        <f t="shared" si="118"/>
        <v>0</v>
      </c>
      <c r="G122" s="74">
        <f>F122*'Consolidated Budget'!$C$9</f>
        <v>0</v>
      </c>
      <c r="H122" s="208">
        <f t="shared" si="119"/>
        <v>0</v>
      </c>
      <c r="I122" s="209">
        <f t="shared" si="119"/>
        <v>0</v>
      </c>
      <c r="J122" s="210"/>
      <c r="K122" s="225"/>
      <c r="L122" s="246"/>
      <c r="M122" s="226">
        <f t="shared" si="120"/>
        <v>0</v>
      </c>
      <c r="N122" s="226">
        <f t="shared" si="120"/>
        <v>0</v>
      </c>
      <c r="O122" s="232">
        <f t="shared" si="121"/>
        <v>0</v>
      </c>
      <c r="P122" s="393"/>
      <c r="Q122" s="390"/>
      <c r="R122" s="391">
        <f t="shared" si="122"/>
        <v>0</v>
      </c>
      <c r="S122" s="391">
        <f t="shared" si="122"/>
        <v>0</v>
      </c>
      <c r="T122" s="232">
        <f t="shared" si="123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3.5" thickBot="1" x14ac:dyDescent="0.35">
      <c r="A123" s="514"/>
      <c r="B123" s="515" t="s">
        <v>199</v>
      </c>
      <c r="C123" s="516"/>
      <c r="D123" s="517"/>
      <c r="E123" s="581"/>
      <c r="F123" s="519">
        <f t="shared" ref="F123:L123" si="124">SUM(F117:F122)</f>
        <v>0</v>
      </c>
      <c r="G123" s="519">
        <f t="shared" si="124"/>
        <v>0</v>
      </c>
      <c r="H123" s="269">
        <f t="shared" si="124"/>
        <v>0</v>
      </c>
      <c r="I123" s="270">
        <f t="shared" si="124"/>
        <v>0</v>
      </c>
      <c r="J123" s="271"/>
      <c r="K123" s="321">
        <f t="shared" si="124"/>
        <v>0</v>
      </c>
      <c r="L123" s="322">
        <f t="shared" si="124"/>
        <v>0</v>
      </c>
      <c r="M123" s="296">
        <f t="shared" ref="M123:N123" si="125">SUM(M117:M122)</f>
        <v>0</v>
      </c>
      <c r="N123" s="296">
        <f t="shared" si="125"/>
        <v>0</v>
      </c>
      <c r="O123" s="337">
        <f t="shared" si="121"/>
        <v>0</v>
      </c>
      <c r="P123" s="422">
        <f t="shared" ref="P123:S123" si="126">SUM(P117:P122)</f>
        <v>0</v>
      </c>
      <c r="Q123" s="423">
        <f t="shared" si="126"/>
        <v>0</v>
      </c>
      <c r="R123" s="424">
        <f t="shared" si="126"/>
        <v>0</v>
      </c>
      <c r="S123" s="424">
        <f t="shared" si="126"/>
        <v>0</v>
      </c>
      <c r="T123" s="457">
        <f t="shared" si="123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3.5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3.5" thickBot="1" x14ac:dyDescent="0.35">
      <c r="A125" s="260">
        <v>5</v>
      </c>
      <c r="B125" s="261" t="s">
        <v>200</v>
      </c>
      <c r="C125" s="262"/>
      <c r="D125" s="263"/>
      <c r="E125" s="580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3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N135" si="127">H126-K126</f>
        <v>0</v>
      </c>
      <c r="N126" s="325">
        <f t="shared" si="127"/>
        <v>0</v>
      </c>
      <c r="O126" s="339">
        <f t="shared" ref="O126:O136" si="128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:S126" si="129">M126-P126</f>
        <v>0</v>
      </c>
      <c r="S126" s="418">
        <f t="shared" si="129"/>
        <v>0</v>
      </c>
      <c r="T126" s="447">
        <f t="shared" ref="T126:T136" si="130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2.5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131">D127*E127</f>
        <v>0</v>
      </c>
      <c r="G127" s="74">
        <f>F127*'Consolidated Budget'!$C$9</f>
        <v>0</v>
      </c>
      <c r="H127" s="194">
        <f t="shared" ref="H127:I128" si="132">F127*$J$8</f>
        <v>0</v>
      </c>
      <c r="I127" s="195">
        <f t="shared" si="132"/>
        <v>0</v>
      </c>
      <c r="J127" s="196"/>
      <c r="K127" s="220"/>
      <c r="L127" s="212"/>
      <c r="M127" s="222">
        <f t="shared" si="127"/>
        <v>0</v>
      </c>
      <c r="N127" s="222">
        <f t="shared" si="127"/>
        <v>0</v>
      </c>
      <c r="O127" s="234">
        <f t="shared" si="128"/>
        <v>0</v>
      </c>
      <c r="P127" s="410"/>
      <c r="Q127" s="384"/>
      <c r="R127" s="385">
        <f t="shared" ref="R127:S128" si="133">H127-P127</f>
        <v>0</v>
      </c>
      <c r="S127" s="385">
        <f t="shared" si="133"/>
        <v>0</v>
      </c>
      <c r="T127" s="234">
        <f t="shared" si="130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2.5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131"/>
        <v>0</v>
      </c>
      <c r="G128" s="74">
        <f>F128*'Consolidated Budget'!$C$9</f>
        <v>0</v>
      </c>
      <c r="H128" s="199">
        <f t="shared" si="132"/>
        <v>0</v>
      </c>
      <c r="I128" s="200">
        <f t="shared" si="132"/>
        <v>0</v>
      </c>
      <c r="J128" s="201"/>
      <c r="K128" s="225"/>
      <c r="L128" s="246"/>
      <c r="M128" s="226">
        <f t="shared" si="127"/>
        <v>0</v>
      </c>
      <c r="N128" s="226">
        <f t="shared" si="127"/>
        <v>0</v>
      </c>
      <c r="O128" s="232">
        <f t="shared" si="128"/>
        <v>0</v>
      </c>
      <c r="P128" s="393"/>
      <c r="Q128" s="390"/>
      <c r="R128" s="391">
        <f t="shared" si="133"/>
        <v>0</v>
      </c>
      <c r="S128" s="391">
        <f t="shared" si="133"/>
        <v>0</v>
      </c>
      <c r="T128" s="232">
        <f t="shared" si="130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2.5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134">SUM(F130:F131)</f>
        <v>0</v>
      </c>
      <c r="G129" s="192">
        <f t="shared" si="134"/>
        <v>0</v>
      </c>
      <c r="H129" s="193">
        <f t="shared" si="134"/>
        <v>0</v>
      </c>
      <c r="I129" s="67">
        <f t="shared" si="134"/>
        <v>0</v>
      </c>
      <c r="J129" s="192"/>
      <c r="K129" s="193">
        <f t="shared" si="134"/>
        <v>0</v>
      </c>
      <c r="L129" s="67">
        <f t="shared" si="134"/>
        <v>0</v>
      </c>
      <c r="M129" s="504">
        <f t="shared" si="127"/>
        <v>0</v>
      </c>
      <c r="N129" s="504">
        <f t="shared" si="127"/>
        <v>0</v>
      </c>
      <c r="O129" s="344">
        <f t="shared" si="128"/>
        <v>0</v>
      </c>
      <c r="P129" s="419">
        <f t="shared" ref="P129:Q129" si="135">SUM(P130:P131)</f>
        <v>0</v>
      </c>
      <c r="Q129" s="420">
        <f t="shared" si="135"/>
        <v>0</v>
      </c>
      <c r="R129" s="421">
        <f t="shared" ref="R129:S129" si="136">M129-P129</f>
        <v>0</v>
      </c>
      <c r="S129" s="421">
        <f t="shared" si="136"/>
        <v>0</v>
      </c>
      <c r="T129" s="456">
        <f t="shared" si="130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2.5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137">D130*E130</f>
        <v>0</v>
      </c>
      <c r="G130" s="74">
        <f>F130*'Consolidated Budget'!$C$9</f>
        <v>0</v>
      </c>
      <c r="H130" s="194">
        <f t="shared" ref="H130:I131" si="138">F130*$J$8</f>
        <v>0</v>
      </c>
      <c r="I130" s="195">
        <f t="shared" si="138"/>
        <v>0</v>
      </c>
      <c r="J130" s="196"/>
      <c r="K130" s="220"/>
      <c r="L130" s="212"/>
      <c r="M130" s="222">
        <f t="shared" si="127"/>
        <v>0</v>
      </c>
      <c r="N130" s="222">
        <f t="shared" si="127"/>
        <v>0</v>
      </c>
      <c r="O130" s="234">
        <f t="shared" si="128"/>
        <v>0</v>
      </c>
      <c r="P130" s="410"/>
      <c r="Q130" s="384"/>
      <c r="R130" s="385">
        <f t="shared" ref="R130:S131" si="139">H130-P130</f>
        <v>0</v>
      </c>
      <c r="S130" s="385">
        <f t="shared" si="139"/>
        <v>0</v>
      </c>
      <c r="T130" s="234">
        <f t="shared" si="130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2.5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137"/>
        <v>0</v>
      </c>
      <c r="G131" s="74">
        <f>F131*'Consolidated Budget'!$C$9</f>
        <v>0</v>
      </c>
      <c r="H131" s="256">
        <f t="shared" si="138"/>
        <v>0</v>
      </c>
      <c r="I131" s="257">
        <f t="shared" si="138"/>
        <v>0</v>
      </c>
      <c r="J131" s="250"/>
      <c r="K131" s="225"/>
      <c r="L131" s="246"/>
      <c r="M131" s="226">
        <f t="shared" si="127"/>
        <v>0</v>
      </c>
      <c r="N131" s="226">
        <f t="shared" si="127"/>
        <v>0</v>
      </c>
      <c r="O131" s="232">
        <f t="shared" si="128"/>
        <v>0</v>
      </c>
      <c r="P131" s="393"/>
      <c r="Q131" s="390"/>
      <c r="R131" s="391">
        <f t="shared" si="139"/>
        <v>0</v>
      </c>
      <c r="S131" s="391">
        <f t="shared" si="139"/>
        <v>0</v>
      </c>
      <c r="T131" s="232">
        <f t="shared" si="130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2.5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140">SUM(F133:F135)</f>
        <v>0</v>
      </c>
      <c r="G132" s="67">
        <f t="shared" si="140"/>
        <v>0</v>
      </c>
      <c r="H132" s="193">
        <f t="shared" si="140"/>
        <v>0</v>
      </c>
      <c r="I132" s="67">
        <f t="shared" si="140"/>
        <v>0</v>
      </c>
      <c r="J132" s="192"/>
      <c r="K132" s="193">
        <f t="shared" si="140"/>
        <v>0</v>
      </c>
      <c r="L132" s="67">
        <f t="shared" si="140"/>
        <v>0</v>
      </c>
      <c r="M132" s="504">
        <f t="shared" si="127"/>
        <v>0</v>
      </c>
      <c r="N132" s="504">
        <f t="shared" si="127"/>
        <v>0</v>
      </c>
      <c r="O132" s="344">
        <f t="shared" si="128"/>
        <v>0</v>
      </c>
      <c r="P132" s="419">
        <f t="shared" ref="P132:Q132" si="141">SUM(P133:P135)</f>
        <v>0</v>
      </c>
      <c r="Q132" s="420">
        <f t="shared" si="141"/>
        <v>0</v>
      </c>
      <c r="R132" s="421">
        <f t="shared" ref="R132:S132" si="142">M132-P132</f>
        <v>0</v>
      </c>
      <c r="S132" s="421">
        <f t="shared" si="142"/>
        <v>0</v>
      </c>
      <c r="T132" s="456">
        <f t="shared" si="130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2.5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143">D133*E133</f>
        <v>0</v>
      </c>
      <c r="G133" s="74">
        <f>F133*'Consolidated Budget'!$C$9</f>
        <v>0</v>
      </c>
      <c r="H133" s="194">
        <f t="shared" ref="H133:I135" si="144">F133*$J$8</f>
        <v>0</v>
      </c>
      <c r="I133" s="195">
        <f t="shared" si="144"/>
        <v>0</v>
      </c>
      <c r="J133" s="196"/>
      <c r="K133" s="220"/>
      <c r="L133" s="212"/>
      <c r="M133" s="222">
        <f t="shared" si="127"/>
        <v>0</v>
      </c>
      <c r="N133" s="222">
        <f t="shared" si="127"/>
        <v>0</v>
      </c>
      <c r="O133" s="234">
        <f t="shared" si="128"/>
        <v>0</v>
      </c>
      <c r="P133" s="410"/>
      <c r="Q133" s="384"/>
      <c r="R133" s="385">
        <f t="shared" ref="R133:S135" si="145">H133-P133</f>
        <v>0</v>
      </c>
      <c r="S133" s="385">
        <f t="shared" si="145"/>
        <v>0</v>
      </c>
      <c r="T133" s="234">
        <f t="shared" si="130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2.5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143"/>
        <v>0</v>
      </c>
      <c r="G134" s="74">
        <f>F134*'Consolidated Budget'!$C$9</f>
        <v>0</v>
      </c>
      <c r="H134" s="197">
        <f t="shared" si="144"/>
        <v>0</v>
      </c>
      <c r="I134" s="25">
        <f t="shared" si="144"/>
        <v>0</v>
      </c>
      <c r="J134" s="198"/>
      <c r="K134" s="223"/>
      <c r="L134" s="229"/>
      <c r="M134" s="224">
        <f t="shared" si="127"/>
        <v>0</v>
      </c>
      <c r="N134" s="224">
        <f t="shared" si="127"/>
        <v>0</v>
      </c>
      <c r="O134" s="231">
        <f t="shared" si="128"/>
        <v>0</v>
      </c>
      <c r="P134" s="392"/>
      <c r="Q134" s="387"/>
      <c r="R134" s="388">
        <f t="shared" si="145"/>
        <v>0</v>
      </c>
      <c r="S134" s="388">
        <f t="shared" si="145"/>
        <v>0</v>
      </c>
      <c r="T134" s="231">
        <f t="shared" si="130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2.5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143"/>
        <v>0</v>
      </c>
      <c r="G135" s="74">
        <f>F135*'Consolidated Budget'!$C$9</f>
        <v>0</v>
      </c>
      <c r="H135" s="208">
        <f t="shared" si="144"/>
        <v>0</v>
      </c>
      <c r="I135" s="209">
        <f t="shared" si="144"/>
        <v>0</v>
      </c>
      <c r="J135" s="210"/>
      <c r="K135" s="225"/>
      <c r="L135" s="246"/>
      <c r="M135" s="226">
        <f t="shared" si="127"/>
        <v>0</v>
      </c>
      <c r="N135" s="226">
        <f t="shared" si="127"/>
        <v>0</v>
      </c>
      <c r="O135" s="232">
        <f t="shared" si="128"/>
        <v>0</v>
      </c>
      <c r="P135" s="393"/>
      <c r="Q135" s="390"/>
      <c r="R135" s="391">
        <f t="shared" si="145"/>
        <v>0</v>
      </c>
      <c r="S135" s="391">
        <f t="shared" si="145"/>
        <v>0</v>
      </c>
      <c r="T135" s="232">
        <f t="shared" si="130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3.5" thickBot="1" x14ac:dyDescent="0.35">
      <c r="A136" s="514"/>
      <c r="B136" s="515" t="s">
        <v>221</v>
      </c>
      <c r="C136" s="516"/>
      <c r="D136" s="517"/>
      <c r="E136" s="581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128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130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3.5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3.5" thickBot="1" x14ac:dyDescent="0.35">
      <c r="A138" s="260">
        <v>6</v>
      </c>
      <c r="B138" s="261" t="s">
        <v>222</v>
      </c>
      <c r="C138" s="262"/>
      <c r="D138" s="263"/>
      <c r="E138" s="580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3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146">D139*E139</f>
        <v>0</v>
      </c>
      <c r="G139" s="74">
        <f>F139*'Consolidated Budget'!$C$9</f>
        <v>0</v>
      </c>
      <c r="H139" s="253">
        <f t="shared" ref="H139:I142" si="147">F139*$J$8</f>
        <v>0</v>
      </c>
      <c r="I139" s="254">
        <f t="shared" si="147"/>
        <v>0</v>
      </c>
      <c r="J139" s="255"/>
      <c r="K139" s="237"/>
      <c r="L139" s="238"/>
      <c r="M139" s="311">
        <f t="shared" ref="M139:N142" si="148">H139-K139</f>
        <v>0</v>
      </c>
      <c r="N139" s="311">
        <f t="shared" si="148"/>
        <v>0</v>
      </c>
      <c r="O139" s="234">
        <f t="shared" ref="O139:O145" si="149">IFERROR(L139/I139,0)</f>
        <v>0</v>
      </c>
      <c r="P139" s="434"/>
      <c r="Q139" s="384"/>
      <c r="R139" s="385">
        <f t="shared" ref="R139:S142" si="150">H139-P139</f>
        <v>0</v>
      </c>
      <c r="S139" s="385">
        <f t="shared" si="150"/>
        <v>0</v>
      </c>
      <c r="T139" s="448">
        <f t="shared" ref="T139:T145" si="151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2.5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146"/>
        <v>0</v>
      </c>
      <c r="G140" s="74">
        <f>F140*'Consolidated Budget'!$C$9</f>
        <v>0</v>
      </c>
      <c r="H140" s="197">
        <f t="shared" si="147"/>
        <v>0</v>
      </c>
      <c r="I140" s="25">
        <f t="shared" si="147"/>
        <v>0</v>
      </c>
      <c r="J140" s="198"/>
      <c r="K140" s="223"/>
      <c r="L140" s="229"/>
      <c r="M140" s="224">
        <f t="shared" si="148"/>
        <v>0</v>
      </c>
      <c r="N140" s="224">
        <f t="shared" si="148"/>
        <v>0</v>
      </c>
      <c r="O140" s="231">
        <f t="shared" si="149"/>
        <v>0</v>
      </c>
      <c r="P140" s="392"/>
      <c r="Q140" s="387"/>
      <c r="R140" s="388">
        <f t="shared" si="150"/>
        <v>0</v>
      </c>
      <c r="S140" s="388">
        <f t="shared" si="150"/>
        <v>0</v>
      </c>
      <c r="T140" s="231">
        <f t="shared" si="151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2.5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146"/>
        <v>0</v>
      </c>
      <c r="G141" s="74">
        <f>F141*'Consolidated Budget'!$C$9</f>
        <v>0</v>
      </c>
      <c r="H141" s="197">
        <f t="shared" si="147"/>
        <v>0</v>
      </c>
      <c r="I141" s="25">
        <f t="shared" si="147"/>
        <v>0</v>
      </c>
      <c r="J141" s="198"/>
      <c r="K141" s="223"/>
      <c r="L141" s="229"/>
      <c r="M141" s="224">
        <f t="shared" si="148"/>
        <v>0</v>
      </c>
      <c r="N141" s="224">
        <f t="shared" si="148"/>
        <v>0</v>
      </c>
      <c r="O141" s="231">
        <f t="shared" si="149"/>
        <v>0</v>
      </c>
      <c r="P141" s="392"/>
      <c r="Q141" s="387"/>
      <c r="R141" s="388">
        <f t="shared" si="150"/>
        <v>0</v>
      </c>
      <c r="S141" s="388">
        <f t="shared" si="150"/>
        <v>0</v>
      </c>
      <c r="T141" s="231">
        <f t="shared" si="151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146"/>
        <v>0</v>
      </c>
      <c r="G142" s="74">
        <f>F142*'Consolidated Budget'!$C$9</f>
        <v>0</v>
      </c>
      <c r="H142" s="256">
        <f t="shared" si="147"/>
        <v>0</v>
      </c>
      <c r="I142" s="257">
        <f t="shared" si="147"/>
        <v>0</v>
      </c>
      <c r="J142" s="250"/>
      <c r="K142" s="225"/>
      <c r="L142" s="246"/>
      <c r="M142" s="226">
        <f t="shared" si="148"/>
        <v>0</v>
      </c>
      <c r="N142" s="226">
        <f t="shared" si="148"/>
        <v>0</v>
      </c>
      <c r="O142" s="232">
        <f t="shared" si="149"/>
        <v>0</v>
      </c>
      <c r="P142" s="393"/>
      <c r="Q142" s="390"/>
      <c r="R142" s="391">
        <f t="shared" si="150"/>
        <v>0</v>
      </c>
      <c r="S142" s="391">
        <f t="shared" si="150"/>
        <v>0</v>
      </c>
      <c r="T142" s="232">
        <f t="shared" si="151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3.5" thickBot="1" x14ac:dyDescent="0.35">
      <c r="A143" s="514"/>
      <c r="B143" s="515" t="s">
        <v>231</v>
      </c>
      <c r="C143" s="516"/>
      <c r="D143" s="517"/>
      <c r="E143" s="581"/>
      <c r="F143" s="519">
        <f t="shared" ref="F143:L143" si="152">SUM(F139:F142)</f>
        <v>0</v>
      </c>
      <c r="G143" s="519">
        <f t="shared" si="152"/>
        <v>0</v>
      </c>
      <c r="H143" s="269">
        <f t="shared" si="152"/>
        <v>0</v>
      </c>
      <c r="I143" s="270">
        <f t="shared" si="152"/>
        <v>0</v>
      </c>
      <c r="J143" s="271"/>
      <c r="K143" s="269">
        <f t="shared" si="152"/>
        <v>0</v>
      </c>
      <c r="L143" s="270">
        <f t="shared" si="152"/>
        <v>0</v>
      </c>
      <c r="M143" s="296">
        <f t="shared" ref="M143:N143" si="153">SUM(M139:M142)</f>
        <v>0</v>
      </c>
      <c r="N143" s="296">
        <f t="shared" si="153"/>
        <v>0</v>
      </c>
      <c r="O143" s="337">
        <f t="shared" si="149"/>
        <v>0</v>
      </c>
      <c r="P143" s="426">
        <f t="shared" ref="P143:S143" si="154">SUM(P139:P142)</f>
        <v>0</v>
      </c>
      <c r="Q143" s="427">
        <f t="shared" si="154"/>
        <v>0</v>
      </c>
      <c r="R143" s="428">
        <f t="shared" si="154"/>
        <v>0</v>
      </c>
      <c r="S143" s="428">
        <f t="shared" si="154"/>
        <v>0</v>
      </c>
      <c r="T143" s="337">
        <f t="shared" si="151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3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16" thickBot="1" x14ac:dyDescent="0.4">
      <c r="A145" s="272"/>
      <c r="B145" s="273" t="s">
        <v>232</v>
      </c>
      <c r="C145" s="274"/>
      <c r="D145" s="275"/>
      <c r="E145" s="582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149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151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3.5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16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ht="12.5" x14ac:dyDescent="0.25">
      <c r="A148" s="88"/>
      <c r="B148" s="89" t="s">
        <v>234</v>
      </c>
      <c r="C148" s="633"/>
      <c r="D148" s="634"/>
      <c r="E148" s="635"/>
      <c r="F148" s="66">
        <f t="shared" ref="F148:G148" si="155">SUM(F149:F152)</f>
        <v>0</v>
      </c>
      <c r="G148" s="67">
        <f t="shared" si="155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:O160" si="156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157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2.5" x14ac:dyDescent="0.25">
      <c r="A149" s="72"/>
      <c r="B149" s="59" t="s">
        <v>235</v>
      </c>
      <c r="C149" s="60"/>
      <c r="D149" s="60"/>
      <c r="E149" s="59"/>
      <c r="F149" s="25">
        <f t="shared" ref="F149:F152" si="158">D149*E149</f>
        <v>0</v>
      </c>
      <c r="G149" s="74">
        <f>F149*'Consolidated Budget'!$C$9</f>
        <v>0</v>
      </c>
      <c r="H149" s="62">
        <f t="shared" ref="H149:I152" si="159">F149*$J$8</f>
        <v>0</v>
      </c>
      <c r="I149" s="63">
        <f t="shared" si="159"/>
        <v>0</v>
      </c>
      <c r="J149" s="64"/>
      <c r="K149" s="220"/>
      <c r="L149" s="212"/>
      <c r="M149" s="222">
        <f t="shared" ref="M149:N152" si="160">H149-K149</f>
        <v>0</v>
      </c>
      <c r="N149" s="222">
        <f t="shared" si="160"/>
        <v>0</v>
      </c>
      <c r="O149" s="234">
        <f t="shared" si="156"/>
        <v>0</v>
      </c>
      <c r="P149" s="410"/>
      <c r="Q149" s="384"/>
      <c r="R149" s="385">
        <f t="shared" ref="R149:S158" si="161">H149-P149</f>
        <v>0</v>
      </c>
      <c r="S149" s="385">
        <f t="shared" si="161"/>
        <v>0</v>
      </c>
      <c r="T149" s="234">
        <f t="shared" si="157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2.5" x14ac:dyDescent="0.25">
      <c r="A150" s="72"/>
      <c r="B150" s="59" t="s">
        <v>236</v>
      </c>
      <c r="C150" s="60"/>
      <c r="D150" s="60"/>
      <c r="E150" s="59"/>
      <c r="F150" s="25">
        <f t="shared" si="158"/>
        <v>0</v>
      </c>
      <c r="G150" s="74">
        <f>F150*'Consolidated Budget'!$C$9</f>
        <v>0</v>
      </c>
      <c r="H150" s="75">
        <f t="shared" si="159"/>
        <v>0</v>
      </c>
      <c r="I150" s="76">
        <f t="shared" si="159"/>
        <v>0</v>
      </c>
      <c r="J150" s="77"/>
      <c r="K150" s="223"/>
      <c r="L150" s="229"/>
      <c r="M150" s="224">
        <f t="shared" si="160"/>
        <v>0</v>
      </c>
      <c r="N150" s="224">
        <f t="shared" si="160"/>
        <v>0</v>
      </c>
      <c r="O150" s="231">
        <f t="shared" si="156"/>
        <v>0</v>
      </c>
      <c r="P150" s="392"/>
      <c r="Q150" s="387"/>
      <c r="R150" s="388">
        <f t="shared" si="161"/>
        <v>0</v>
      </c>
      <c r="S150" s="388">
        <f t="shared" si="161"/>
        <v>0</v>
      </c>
      <c r="T150" s="231">
        <f t="shared" si="157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25" x14ac:dyDescent="0.25">
      <c r="A151" s="72"/>
      <c r="B151" s="97" t="s">
        <v>237</v>
      </c>
      <c r="C151" s="60"/>
      <c r="D151" s="60"/>
      <c r="E151" s="59"/>
      <c r="F151" s="25">
        <f t="shared" si="158"/>
        <v>0</v>
      </c>
      <c r="G151" s="74">
        <f>F151*'Consolidated Budget'!$C$9</f>
        <v>0</v>
      </c>
      <c r="H151" s="75">
        <f t="shared" si="159"/>
        <v>0</v>
      </c>
      <c r="I151" s="76">
        <f t="shared" si="159"/>
        <v>0</v>
      </c>
      <c r="J151" s="77"/>
      <c r="K151" s="223"/>
      <c r="L151" s="229"/>
      <c r="M151" s="224">
        <f t="shared" si="160"/>
        <v>0</v>
      </c>
      <c r="N151" s="224">
        <f t="shared" si="160"/>
        <v>0</v>
      </c>
      <c r="O151" s="231">
        <f t="shared" si="156"/>
        <v>0</v>
      </c>
      <c r="P151" s="392"/>
      <c r="Q151" s="387"/>
      <c r="R151" s="388">
        <f t="shared" si="161"/>
        <v>0</v>
      </c>
      <c r="S151" s="388">
        <f t="shared" si="161"/>
        <v>0</v>
      </c>
      <c r="T151" s="231">
        <f t="shared" si="157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2.5" x14ac:dyDescent="0.25">
      <c r="A152" s="72"/>
      <c r="B152" s="59" t="s">
        <v>238</v>
      </c>
      <c r="C152" s="60"/>
      <c r="D152" s="60"/>
      <c r="E152" s="59"/>
      <c r="F152" s="25">
        <f t="shared" si="158"/>
        <v>0</v>
      </c>
      <c r="G152" s="74">
        <f>F152*'Consolidated Budget'!$C$9</f>
        <v>0</v>
      </c>
      <c r="H152" s="81">
        <f t="shared" si="159"/>
        <v>0</v>
      </c>
      <c r="I152" s="82">
        <f t="shared" si="159"/>
        <v>0</v>
      </c>
      <c r="J152" s="83"/>
      <c r="K152" s="225"/>
      <c r="L152" s="246"/>
      <c r="M152" s="226">
        <f t="shared" si="160"/>
        <v>0</v>
      </c>
      <c r="N152" s="226">
        <f t="shared" si="160"/>
        <v>0</v>
      </c>
      <c r="O152" s="232">
        <f t="shared" si="156"/>
        <v>0</v>
      </c>
      <c r="P152" s="393"/>
      <c r="Q152" s="390"/>
      <c r="R152" s="391">
        <f t="shared" si="161"/>
        <v>0</v>
      </c>
      <c r="S152" s="391">
        <f t="shared" si="161"/>
        <v>0</v>
      </c>
      <c r="T152" s="232">
        <f t="shared" si="157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2.5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6">
        <f>SUM(G154:G159)</f>
        <v>0</v>
      </c>
      <c r="H153" s="68">
        <f>SUM(H154:H158)</f>
        <v>0</v>
      </c>
      <c r="I153" s="69">
        <f>SUM(I154:I158)</f>
        <v>0</v>
      </c>
      <c r="J153" s="70"/>
      <c r="K153" s="68">
        <f>SUM(K154:K158)</f>
        <v>0</v>
      </c>
      <c r="L153" s="69">
        <f>SUM(L154:L158)</f>
        <v>0</v>
      </c>
      <c r="M153" s="313">
        <f>SUM(M154:M158)</f>
        <v>0</v>
      </c>
      <c r="N153" s="313">
        <f>SUM(N154:N158)</f>
        <v>0</v>
      </c>
      <c r="O153" s="344">
        <f t="shared" si="156"/>
        <v>0</v>
      </c>
      <c r="P153" s="407">
        <f>SUM(P154:P158)</f>
        <v>0</v>
      </c>
      <c r="Q153" s="408">
        <f>SUM(Q154:Q158)</f>
        <v>0</v>
      </c>
      <c r="R153" s="409">
        <f t="shared" si="161"/>
        <v>0</v>
      </c>
      <c r="S153" s="409">
        <f t="shared" si="161"/>
        <v>0</v>
      </c>
      <c r="T153" s="344">
        <f t="shared" si="157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2.5" x14ac:dyDescent="0.25">
      <c r="A154" s="72"/>
      <c r="B154" s="59" t="s">
        <v>239</v>
      </c>
      <c r="C154" s="60"/>
      <c r="D154" s="60"/>
      <c r="E154" s="59"/>
      <c r="F154" s="25">
        <f t="shared" ref="F154:F159" si="162">D154*E154</f>
        <v>0</v>
      </c>
      <c r="G154" s="74">
        <f>F154*'Consolidated Budget'!$C$9</f>
        <v>0</v>
      </c>
      <c r="H154" s="62">
        <f t="shared" ref="H154:I158" si="163">F154*$J$8</f>
        <v>0</v>
      </c>
      <c r="I154" s="63">
        <f t="shared" si="163"/>
        <v>0</v>
      </c>
      <c r="J154" s="64"/>
      <c r="K154" s="220"/>
      <c r="L154" s="212"/>
      <c r="M154" s="222">
        <f t="shared" ref="M154:N158" si="164">H154-K154</f>
        <v>0</v>
      </c>
      <c r="N154" s="222">
        <f t="shared" si="164"/>
        <v>0</v>
      </c>
      <c r="O154" s="234">
        <f t="shared" si="156"/>
        <v>0</v>
      </c>
      <c r="P154" s="410"/>
      <c r="Q154" s="384"/>
      <c r="R154" s="385">
        <f t="shared" si="161"/>
        <v>0</v>
      </c>
      <c r="S154" s="385">
        <f t="shared" si="161"/>
        <v>0</v>
      </c>
      <c r="T154" s="234">
        <f t="shared" si="157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2.5" x14ac:dyDescent="0.25">
      <c r="A155" s="72"/>
      <c r="B155" s="59" t="s">
        <v>240</v>
      </c>
      <c r="C155" s="60"/>
      <c r="D155" s="60"/>
      <c r="E155" s="59"/>
      <c r="F155" s="25">
        <f t="shared" si="162"/>
        <v>0</v>
      </c>
      <c r="G155" s="74">
        <f>F155*'Consolidated Budget'!$C$9</f>
        <v>0</v>
      </c>
      <c r="H155" s="75">
        <f t="shared" si="163"/>
        <v>0</v>
      </c>
      <c r="I155" s="76">
        <f t="shared" si="163"/>
        <v>0</v>
      </c>
      <c r="J155" s="77"/>
      <c r="K155" s="223"/>
      <c r="L155" s="229"/>
      <c r="M155" s="224">
        <f t="shared" si="164"/>
        <v>0</v>
      </c>
      <c r="N155" s="224">
        <f t="shared" si="164"/>
        <v>0</v>
      </c>
      <c r="O155" s="231">
        <f t="shared" si="156"/>
        <v>0</v>
      </c>
      <c r="P155" s="392"/>
      <c r="Q155" s="387"/>
      <c r="R155" s="388">
        <f t="shared" si="161"/>
        <v>0</v>
      </c>
      <c r="S155" s="388">
        <f t="shared" si="161"/>
        <v>0</v>
      </c>
      <c r="T155" s="231">
        <f t="shared" si="157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2.5" x14ac:dyDescent="0.25">
      <c r="A156" s="72"/>
      <c r="B156" s="59" t="s">
        <v>241</v>
      </c>
      <c r="C156" s="60"/>
      <c r="D156" s="60"/>
      <c r="E156" s="59"/>
      <c r="F156" s="25">
        <f t="shared" si="162"/>
        <v>0</v>
      </c>
      <c r="G156" s="74">
        <f>F156*'Consolidated Budget'!$C$9</f>
        <v>0</v>
      </c>
      <c r="H156" s="75">
        <f t="shared" si="163"/>
        <v>0</v>
      </c>
      <c r="I156" s="76">
        <f t="shared" si="163"/>
        <v>0</v>
      </c>
      <c r="J156" s="77"/>
      <c r="K156" s="223"/>
      <c r="L156" s="229"/>
      <c r="M156" s="224">
        <f t="shared" si="164"/>
        <v>0</v>
      </c>
      <c r="N156" s="224">
        <f t="shared" si="164"/>
        <v>0</v>
      </c>
      <c r="O156" s="231">
        <f t="shared" si="156"/>
        <v>0</v>
      </c>
      <c r="P156" s="392"/>
      <c r="Q156" s="387"/>
      <c r="R156" s="388">
        <f t="shared" si="161"/>
        <v>0</v>
      </c>
      <c r="S156" s="388">
        <f t="shared" si="161"/>
        <v>0</v>
      </c>
      <c r="T156" s="231">
        <f t="shared" si="157"/>
        <v>0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2.5" x14ac:dyDescent="0.25">
      <c r="A157" s="72"/>
      <c r="B157" s="59" t="s">
        <v>242</v>
      </c>
      <c r="C157" s="60"/>
      <c r="D157" s="60"/>
      <c r="E157" s="59"/>
      <c r="F157" s="25">
        <f t="shared" si="162"/>
        <v>0</v>
      </c>
      <c r="G157" s="74">
        <f>F157*'Consolidated Budget'!$C$9</f>
        <v>0</v>
      </c>
      <c r="H157" s="75">
        <f t="shared" si="163"/>
        <v>0</v>
      </c>
      <c r="I157" s="76">
        <f t="shared" si="163"/>
        <v>0</v>
      </c>
      <c r="J157" s="77"/>
      <c r="K157" s="223"/>
      <c r="L157" s="229"/>
      <c r="M157" s="224">
        <f t="shared" si="164"/>
        <v>0</v>
      </c>
      <c r="N157" s="224">
        <f t="shared" si="164"/>
        <v>0</v>
      </c>
      <c r="O157" s="231">
        <f t="shared" si="156"/>
        <v>0</v>
      </c>
      <c r="P157" s="392"/>
      <c r="Q157" s="387"/>
      <c r="R157" s="388">
        <f t="shared" si="161"/>
        <v>0</v>
      </c>
      <c r="S157" s="388">
        <f t="shared" si="161"/>
        <v>0</v>
      </c>
      <c r="T157" s="231">
        <f t="shared" si="157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2.5" x14ac:dyDescent="0.25">
      <c r="A158" s="72"/>
      <c r="B158" s="59" t="s">
        <v>243</v>
      </c>
      <c r="C158" s="60"/>
      <c r="D158" s="60"/>
      <c r="E158" s="59"/>
      <c r="F158" s="25">
        <f t="shared" si="162"/>
        <v>0</v>
      </c>
      <c r="G158" s="74">
        <f>F158*'Consolidated Budget'!$C$9</f>
        <v>0</v>
      </c>
      <c r="H158" s="75">
        <f t="shared" si="163"/>
        <v>0</v>
      </c>
      <c r="I158" s="76">
        <f t="shared" si="163"/>
        <v>0</v>
      </c>
      <c r="J158" s="77"/>
      <c r="K158" s="225"/>
      <c r="L158" s="246"/>
      <c r="M158" s="226">
        <f t="shared" si="164"/>
        <v>0</v>
      </c>
      <c r="N158" s="226">
        <f t="shared" si="164"/>
        <v>0</v>
      </c>
      <c r="O158" s="232">
        <f t="shared" si="156"/>
        <v>0</v>
      </c>
      <c r="P158" s="393"/>
      <c r="Q158" s="390"/>
      <c r="R158" s="391">
        <f t="shared" si="161"/>
        <v>0</v>
      </c>
      <c r="S158" s="391">
        <f t="shared" si="161"/>
        <v>0</v>
      </c>
      <c r="T158" s="232">
        <f t="shared" si="157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3" thickBot="1" x14ac:dyDescent="0.3">
      <c r="A159" s="548"/>
      <c r="B159" s="548" t="s">
        <v>244</v>
      </c>
      <c r="C159" s="60"/>
      <c r="D159" s="60"/>
      <c r="E159" s="59"/>
      <c r="F159" s="25">
        <f t="shared" si="162"/>
        <v>0</v>
      </c>
      <c r="G159" s="74">
        <f>F159*'Consolidated Budget'!$C$9</f>
        <v>0</v>
      </c>
      <c r="H159" s="550"/>
      <c r="I159" s="549"/>
      <c r="J159" s="551"/>
      <c r="K159" s="552"/>
      <c r="L159" s="552"/>
      <c r="M159" s="483"/>
      <c r="N159" s="483"/>
      <c r="O159" s="454"/>
      <c r="P159" s="414"/>
      <c r="Q159" s="380"/>
      <c r="R159" s="381"/>
      <c r="S159" s="381"/>
      <c r="T159" s="454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16" thickBot="1" x14ac:dyDescent="0.4">
      <c r="A160" s="488"/>
      <c r="B160" s="488" t="s">
        <v>245</v>
      </c>
      <c r="C160" s="488"/>
      <c r="D160" s="532"/>
      <c r="E160" s="533"/>
      <c r="F160" s="532">
        <f>F148+F153</f>
        <v>0</v>
      </c>
      <c r="G160" s="534">
        <f>G148+G153</f>
        <v>0</v>
      </c>
      <c r="H160" s="314">
        <f>H148+H153</f>
        <v>0</v>
      </c>
      <c r="I160" s="315">
        <f>I148+I153</f>
        <v>0</v>
      </c>
      <c r="J160" s="316"/>
      <c r="K160" s="369">
        <f>K148+K153</f>
        <v>0</v>
      </c>
      <c r="L160" s="370">
        <f>L148+L153</f>
        <v>0</v>
      </c>
      <c r="M160" s="371">
        <f>M148+M153</f>
        <v>0</v>
      </c>
      <c r="N160" s="371">
        <f>N148+N153</f>
        <v>0</v>
      </c>
      <c r="O160" s="372">
        <f t="shared" si="156"/>
        <v>0</v>
      </c>
      <c r="P160" s="464">
        <f>P148+P153</f>
        <v>0</v>
      </c>
      <c r="Q160" s="371">
        <f>Q148+Q153</f>
        <v>0</v>
      </c>
      <c r="R160" s="371">
        <f>R148+R153</f>
        <v>0</v>
      </c>
      <c r="S160" s="371">
        <f>S148+S153</f>
        <v>0</v>
      </c>
      <c r="T160" s="372">
        <f t="shared" si="157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3" x14ac:dyDescent="0.3">
      <c r="A161" s="95"/>
      <c r="B161" s="95"/>
      <c r="C161" s="3"/>
      <c r="D161" s="5"/>
      <c r="E161" s="6"/>
      <c r="F161" s="553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s="599" customFormat="1" ht="36.75" customHeight="1" thickBot="1" x14ac:dyDescent="0.3">
      <c r="A163" s="583"/>
      <c r="B163" s="584" t="s">
        <v>246</v>
      </c>
      <c r="C163" s="585"/>
      <c r="D163" s="586"/>
      <c r="E163" s="587"/>
      <c r="F163" s="588">
        <f>F145+F160</f>
        <v>0</v>
      </c>
      <c r="G163" s="588">
        <f>G145+G160</f>
        <v>0</v>
      </c>
      <c r="H163" s="589"/>
      <c r="I163" s="590"/>
      <c r="J163" s="591"/>
      <c r="K163" s="592">
        <f>K145+K160</f>
        <v>0</v>
      </c>
      <c r="L163" s="593">
        <f>L145+L160</f>
        <v>0</v>
      </c>
      <c r="M163" s="594">
        <f>M145+M160</f>
        <v>0</v>
      </c>
      <c r="N163" s="594">
        <f>N145+N160</f>
        <v>0</v>
      </c>
      <c r="O163" s="595">
        <f t="shared" ref="O163" si="165">IFERROR(L163/I163,0)</f>
        <v>0</v>
      </c>
      <c r="P163" s="596">
        <f>P145+P160</f>
        <v>0</v>
      </c>
      <c r="Q163" s="597">
        <f>Q145+Q160</f>
        <v>0</v>
      </c>
      <c r="R163" s="598">
        <f>R145+R160</f>
        <v>0</v>
      </c>
      <c r="S163" s="598">
        <f>S145+S160</f>
        <v>0</v>
      </c>
      <c r="T163" s="595">
        <f t="shared" ref="T163" si="166">IFERROR(Q163/I163,0)</f>
        <v>0</v>
      </c>
      <c r="U163" s="558"/>
      <c r="V163" s="558"/>
      <c r="W163" s="558"/>
      <c r="X163" s="558"/>
      <c r="Y163" s="558"/>
      <c r="Z163" s="558"/>
      <c r="AA163" s="558"/>
      <c r="AB163" s="558"/>
      <c r="AC163" s="558"/>
      <c r="AD163" s="558"/>
      <c r="AE163" s="558"/>
      <c r="AF163" s="558"/>
      <c r="AG163" s="558"/>
      <c r="AH163" s="558"/>
      <c r="AI163" s="558"/>
      <c r="AJ163" s="558"/>
      <c r="AK163" s="558"/>
      <c r="AL163" s="558"/>
      <c r="AM163" s="558"/>
      <c r="AN163" s="558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15.5" x14ac:dyDescent="0.35">
      <c r="A167" s="541"/>
      <c r="B167" s="542"/>
      <c r="C167" s="543"/>
      <c r="D167" s="544"/>
      <c r="E167" s="545"/>
      <c r="F167" s="347"/>
      <c r="G167" s="347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3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3.5" thickBot="1" x14ac:dyDescent="0.35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3.5" thickTop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3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3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3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3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37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3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3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3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3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3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3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3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3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3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3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3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3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3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3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3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3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3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3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3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3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3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3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3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3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3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3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3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3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3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3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3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3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3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3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3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3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3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3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3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3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3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3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3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3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3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3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3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3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3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3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3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3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3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3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3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3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3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3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3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3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3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3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3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3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3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3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3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3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3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3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3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3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3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3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3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3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3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3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3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3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3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3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3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3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3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3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3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3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3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3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3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3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3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3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3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3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3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3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3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3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3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3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3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3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3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3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3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3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3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3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3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3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3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3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3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3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3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3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3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3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3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3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3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3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3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3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3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3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3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3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3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3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3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3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3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3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3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3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3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3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3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3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3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3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3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3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3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3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3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3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3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3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3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3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3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3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3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3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3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3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3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3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3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3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3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3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3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3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3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3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3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3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3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3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3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3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3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3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3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3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3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3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3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3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3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3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3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3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3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3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3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3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3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3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3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3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3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3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3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3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3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3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3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3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3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3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3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3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3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3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3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3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3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3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3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3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3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3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3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3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3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3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3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3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3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3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3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3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3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3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3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3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3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3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3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3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3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3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3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3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3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3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3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3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3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3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3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3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3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3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3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3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3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3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3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3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3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3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3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3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3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3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3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3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3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3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3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3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3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3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3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3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3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3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3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3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3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3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3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3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3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3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3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3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3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3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3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3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3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3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3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3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3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3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3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3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3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3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3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3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3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3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3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3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3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3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3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3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3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3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3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3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3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3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3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3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3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3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3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3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3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3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3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3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3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3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3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3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3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3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3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3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3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3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3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3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3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3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3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3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3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3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3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3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3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3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3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3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3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3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3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3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3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3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3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3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3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3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3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3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3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3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3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3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3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3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3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3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3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3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3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3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3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3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3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3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3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3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3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3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3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3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3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3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3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3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3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3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3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3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3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3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3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3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3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3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3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3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3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3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3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3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3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3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3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3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3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3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3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3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3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3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3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3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3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3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3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3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3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3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3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3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3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3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3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3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3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3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3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3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3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3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3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3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3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3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3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3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3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3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3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3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3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3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3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3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3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3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3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3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3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3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3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3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3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3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3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3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3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3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3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3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3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3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3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3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3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3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3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3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3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3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3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3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3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3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3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3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3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3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3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3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3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3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3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3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3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3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3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3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3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3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3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3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3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3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3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3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3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3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3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3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3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3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3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3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3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3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3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3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3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3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3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3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3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3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3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3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3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3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3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3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3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3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3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3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3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3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3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3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3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3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3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3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3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3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3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3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3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3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3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3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3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3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3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3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3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3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3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3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3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3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3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3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3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3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3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3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3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3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3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3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3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3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3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3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3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3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3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3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3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3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3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3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3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3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3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3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3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3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3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3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3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3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3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3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3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3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3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3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3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3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3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3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3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3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3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3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3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3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3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3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3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3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3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3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3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3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3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3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3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3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3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3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3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3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3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3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3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3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3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3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3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3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3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3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3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3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3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3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3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3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3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3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3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3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3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3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3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3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3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3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3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3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3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3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3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3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3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3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3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3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3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3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3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3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3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3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3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3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3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3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3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3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3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3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3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3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3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3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3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3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3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3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3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3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3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3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3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3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3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3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3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3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3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3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3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3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3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3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3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3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3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3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3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3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3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3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3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3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3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3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3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3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3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3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3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3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3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3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3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3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3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3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3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3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3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3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3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3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3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3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3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3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3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3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3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3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3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3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3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3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3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3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3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3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3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3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3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3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3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3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3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3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3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3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3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3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3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3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3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3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3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3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3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3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3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3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3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3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3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3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3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3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3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3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3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3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3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3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3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3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3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3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3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3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3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3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3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3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3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3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3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3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3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3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3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3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3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3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3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3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3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3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3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3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3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3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3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3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3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3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2.5" x14ac:dyDescent="0.25"/>
    <row r="979" spans="1:40" ht="12.5" x14ac:dyDescent="0.25"/>
    <row r="980" spans="1:40" ht="12.5" x14ac:dyDescent="0.25"/>
    <row r="981" spans="1:40" ht="12.5" x14ac:dyDescent="0.25"/>
    <row r="982" spans="1:40" ht="12.5" x14ac:dyDescent="0.25"/>
    <row r="983" spans="1:40" ht="12.5" x14ac:dyDescent="0.25"/>
    <row r="984" spans="1:40" ht="12.5" x14ac:dyDescent="0.25"/>
    <row r="985" spans="1:40" ht="12.5" x14ac:dyDescent="0.25"/>
    <row r="986" spans="1:40" ht="12.5" x14ac:dyDescent="0.25"/>
    <row r="987" spans="1:40" ht="12.5" x14ac:dyDescent="0.25"/>
    <row r="988" spans="1:40" ht="12.5" x14ac:dyDescent="0.25"/>
    <row r="989" spans="1:40" ht="12.5" x14ac:dyDescent="0.25"/>
    <row r="990" spans="1:40" ht="12.5" x14ac:dyDescent="0.25"/>
    <row r="991" spans="1:40" ht="12.5" x14ac:dyDescent="0.25"/>
    <row r="992" spans="1:40" ht="12.5" x14ac:dyDescent="0.25"/>
    <row r="993" ht="12.5" x14ac:dyDescent="0.25"/>
    <row r="994" ht="12.5" x14ac:dyDescent="0.25"/>
    <row r="995" ht="12.5" x14ac:dyDescent="0.25"/>
    <row r="996" ht="12.5" x14ac:dyDescent="0.25"/>
    <row r="997" ht="12.5" x14ac:dyDescent="0.25"/>
    <row r="998" ht="12.5" x14ac:dyDescent="0.25"/>
    <row r="999" ht="12.5" x14ac:dyDescent="0.25"/>
    <row r="1000" ht="12.5" x14ac:dyDescent="0.25"/>
    <row r="1001" ht="12.5" x14ac:dyDescent="0.25"/>
    <row r="1002" ht="12.5" x14ac:dyDescent="0.25"/>
    <row r="1003" ht="12.5" x14ac:dyDescent="0.25"/>
  </sheetData>
  <mergeCells count="37">
    <mergeCell ref="F174:G174"/>
    <mergeCell ref="C84:E84"/>
    <mergeCell ref="C90:E90"/>
    <mergeCell ref="C96:E96"/>
    <mergeCell ref="C102:E102"/>
    <mergeCell ref="C105:E105"/>
    <mergeCell ref="C109:E109"/>
    <mergeCell ref="C126:E126"/>
    <mergeCell ref="C129:E129"/>
    <mergeCell ref="C132:E132"/>
    <mergeCell ref="C148:E148"/>
    <mergeCell ref="C153:E153"/>
    <mergeCell ref="C78:E78"/>
    <mergeCell ref="C12:E12"/>
    <mergeCell ref="C19:E19"/>
    <mergeCell ref="C27:E27"/>
    <mergeCell ref="C30:E30"/>
    <mergeCell ref="C36:E36"/>
    <mergeCell ref="C42:E42"/>
    <mergeCell ref="C48:E48"/>
    <mergeCell ref="C54:E54"/>
    <mergeCell ref="C60:E60"/>
    <mergeCell ref="C66:E66"/>
    <mergeCell ref="C72:E72"/>
    <mergeCell ref="J5:J7"/>
    <mergeCell ref="K5:O5"/>
    <mergeCell ref="P5:T5"/>
    <mergeCell ref="K6:L6"/>
    <mergeCell ref="M6:N6"/>
    <mergeCell ref="P6:Q6"/>
    <mergeCell ref="R6:S6"/>
    <mergeCell ref="H5:I6"/>
    <mergeCell ref="A5:B7"/>
    <mergeCell ref="C5:C7"/>
    <mergeCell ref="D5:D7"/>
    <mergeCell ref="E5:E6"/>
    <mergeCell ref="F5:G6"/>
  </mergeCells>
  <conditionalFormatting sqref="F161:J161 K162:P162">
    <cfRule type="cellIs" dxfId="3" priority="1" stopIfTrue="1" operator="greaterThan">
      <formula>15</formula>
    </cfRule>
  </conditionalFormatting>
  <conditionalFormatting sqref="T162">
    <cfRule type="cellIs" dxfId="2" priority="2" stopIfTrue="1" operator="greaterThan">
      <formula>15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48D42-DBB7-4833-941A-2DF5761373AB}">
  <dimension ref="A1:AN1003"/>
  <sheetViews>
    <sheetView showZeros="0" zoomScaleNormal="100" workbookViewId="0">
      <selection activeCell="C4" sqref="C4"/>
    </sheetView>
  </sheetViews>
  <sheetFormatPr defaultColWidth="14.453125" defaultRowHeight="15" customHeight="1" x14ac:dyDescent="0.25"/>
  <cols>
    <col min="1" max="1" width="6.26953125" style="565" customWidth="1"/>
    <col min="2" max="2" width="37.453125" style="565" customWidth="1"/>
    <col min="3" max="3" width="11.26953125" style="565" customWidth="1"/>
    <col min="4" max="4" width="10.26953125" style="565" customWidth="1"/>
    <col min="5" max="5" width="12.1796875" style="565" customWidth="1"/>
    <col min="6" max="6" width="16.26953125" style="565" bestFit="1" customWidth="1"/>
    <col min="7" max="7" width="14.453125" style="565" bestFit="1" customWidth="1"/>
    <col min="8" max="8" width="15.54296875" style="565" bestFit="1" customWidth="1"/>
    <col min="9" max="9" width="13.54296875" style="565" customWidth="1"/>
    <col min="10" max="10" width="13.81640625" style="565" customWidth="1"/>
    <col min="11" max="14" width="15.54296875" style="565" customWidth="1"/>
    <col min="15" max="15" width="10.54296875" style="565" customWidth="1"/>
    <col min="16" max="16" width="15.54296875" style="565" customWidth="1"/>
    <col min="17" max="17" width="18.453125" style="565" customWidth="1"/>
    <col min="18" max="19" width="15.54296875" style="565" customWidth="1"/>
    <col min="20" max="20" width="10.54296875" style="565" customWidth="1"/>
    <col min="21" max="40" width="9.1796875" style="565" customWidth="1"/>
    <col min="41" max="16384" width="14.453125" style="565"/>
  </cols>
  <sheetData>
    <row r="1" spans="1:40" ht="20.5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20.5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8" x14ac:dyDescent="0.5">
      <c r="A3" s="3" t="s">
        <v>57</v>
      </c>
      <c r="B3" s="3"/>
      <c r="C3" s="115" t="s">
        <v>318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3.5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3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3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3.5" thickBot="1" x14ac:dyDescent="0.35">
      <c r="A7" s="654"/>
      <c r="B7" s="655"/>
      <c r="C7" s="658"/>
      <c r="D7" s="658"/>
      <c r="E7" s="566" t="s">
        <v>71</v>
      </c>
      <c r="F7" s="566" t="s">
        <v>71</v>
      </c>
      <c r="G7" s="37" t="s">
        <v>54</v>
      </c>
      <c r="H7" s="567" t="s">
        <v>71</v>
      </c>
      <c r="I7" s="39" t="s">
        <v>54</v>
      </c>
      <c r="J7" s="647"/>
      <c r="K7" s="568" t="s">
        <v>71</v>
      </c>
      <c r="L7" s="41" t="s">
        <v>54</v>
      </c>
      <c r="M7" s="569" t="s">
        <v>71</v>
      </c>
      <c r="N7" s="43" t="s">
        <v>54</v>
      </c>
      <c r="O7" s="44" t="s">
        <v>72</v>
      </c>
      <c r="P7" s="570" t="s">
        <v>71</v>
      </c>
      <c r="Q7" s="46" t="s">
        <v>54</v>
      </c>
      <c r="R7" s="571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16" thickBot="1" x14ac:dyDescent="0.4">
      <c r="A8" s="351" t="s">
        <v>73</v>
      </c>
      <c r="B8" s="352"/>
      <c r="C8" s="353"/>
      <c r="D8" s="354"/>
      <c r="E8" s="572"/>
      <c r="F8" s="572"/>
      <c r="G8" s="352"/>
      <c r="H8" s="356">
        <f>'Appeal Income'!I31</f>
        <v>0</v>
      </c>
      <c r="I8" s="357">
        <f>'Appeal Income'!H31</f>
        <v>0</v>
      </c>
      <c r="J8" s="444">
        <f>IFERROR(I8/G163,0)</f>
        <v>0</v>
      </c>
      <c r="K8" s="573"/>
      <c r="L8" s="359"/>
      <c r="M8" s="574"/>
      <c r="N8" s="359"/>
      <c r="O8" s="361"/>
      <c r="P8" s="575"/>
      <c r="Q8" s="479"/>
      <c r="R8" s="574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16" thickBot="1" x14ac:dyDescent="0.4">
      <c r="A9" s="488" t="s">
        <v>74</v>
      </c>
      <c r="B9" s="488"/>
      <c r="C9" s="489"/>
      <c r="D9" s="490"/>
      <c r="E9" s="576"/>
      <c r="F9" s="576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3.5" thickBot="1" x14ac:dyDescent="0.35">
      <c r="A10" s="49">
        <v>1</v>
      </c>
      <c r="B10" s="50" t="s">
        <v>75</v>
      </c>
      <c r="C10" s="51"/>
      <c r="D10" s="52"/>
      <c r="E10" s="577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2.5" x14ac:dyDescent="0.25">
      <c r="A11" s="58">
        <v>1.1000000000000001</v>
      </c>
      <c r="B11" s="59" t="s">
        <v>11</v>
      </c>
      <c r="C11" s="151"/>
      <c r="D11" s="151"/>
      <c r="E11" s="152"/>
      <c r="F11" s="476">
        <f>(D11*E11)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2.5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2.5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I18" si="6">F13*$J$8</f>
        <v>0</v>
      </c>
      <c r="I13" s="195">
        <f t="shared" si="6"/>
        <v>0</v>
      </c>
      <c r="J13" s="196"/>
      <c r="K13" s="216"/>
      <c r="L13" s="217"/>
      <c r="M13" s="222">
        <f t="shared" ref="M13:N18" si="7">H13-K13</f>
        <v>0</v>
      </c>
      <c r="N13" s="222">
        <f t="shared" si="7"/>
        <v>0</v>
      </c>
      <c r="O13" s="231">
        <f t="shared" si="3"/>
        <v>0</v>
      </c>
      <c r="P13" s="495"/>
      <c r="Q13" s="384"/>
      <c r="R13" s="385">
        <f t="shared" ref="R13:S18" si="8">H13-P13</f>
        <v>0</v>
      </c>
      <c r="S13" s="385">
        <f t="shared" si="8"/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2.5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6"/>
        <v>0</v>
      </c>
      <c r="J14" s="198"/>
      <c r="K14" s="216"/>
      <c r="L14" s="217"/>
      <c r="M14" s="224">
        <f t="shared" si="7"/>
        <v>0</v>
      </c>
      <c r="N14" s="224">
        <f t="shared" si="7"/>
        <v>0</v>
      </c>
      <c r="O14" s="231">
        <f t="shared" si="3"/>
        <v>0</v>
      </c>
      <c r="P14" s="386"/>
      <c r="Q14" s="387"/>
      <c r="R14" s="388">
        <f t="shared" si="8"/>
        <v>0</v>
      </c>
      <c r="S14" s="388">
        <f t="shared" si="8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2.5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6"/>
        <v>0</v>
      </c>
      <c r="J15" s="198"/>
      <c r="K15" s="216"/>
      <c r="L15" s="217"/>
      <c r="M15" s="224">
        <f t="shared" si="7"/>
        <v>0</v>
      </c>
      <c r="N15" s="224">
        <f t="shared" si="7"/>
        <v>0</v>
      </c>
      <c r="O15" s="231">
        <f t="shared" si="3"/>
        <v>0</v>
      </c>
      <c r="P15" s="386"/>
      <c r="Q15" s="387"/>
      <c r="R15" s="388">
        <f t="shared" si="8"/>
        <v>0</v>
      </c>
      <c r="S15" s="388">
        <f t="shared" si="8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2.5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6"/>
        <v>0</v>
      </c>
      <c r="J16" s="198"/>
      <c r="K16" s="216"/>
      <c r="L16" s="217"/>
      <c r="M16" s="224">
        <f t="shared" si="7"/>
        <v>0</v>
      </c>
      <c r="N16" s="224">
        <f t="shared" si="7"/>
        <v>0</v>
      </c>
      <c r="O16" s="231">
        <f t="shared" si="3"/>
        <v>0</v>
      </c>
      <c r="P16" s="386"/>
      <c r="Q16" s="387"/>
      <c r="R16" s="388">
        <f t="shared" si="8"/>
        <v>0</v>
      </c>
      <c r="S16" s="388">
        <f t="shared" si="8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2.5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6"/>
        <v>0</v>
      </c>
      <c r="J17" s="198"/>
      <c r="K17" s="216"/>
      <c r="L17" s="217"/>
      <c r="M17" s="224">
        <f t="shared" si="7"/>
        <v>0</v>
      </c>
      <c r="N17" s="224">
        <f t="shared" si="7"/>
        <v>0</v>
      </c>
      <c r="O17" s="231">
        <f t="shared" si="3"/>
        <v>0</v>
      </c>
      <c r="P17" s="386"/>
      <c r="Q17" s="387"/>
      <c r="R17" s="388">
        <f t="shared" si="8"/>
        <v>0</v>
      </c>
      <c r="S17" s="388">
        <f t="shared" si="8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2.5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6"/>
        <v>0</v>
      </c>
      <c r="J18" s="201"/>
      <c r="K18" s="218"/>
      <c r="L18" s="219"/>
      <c r="M18" s="226">
        <f t="shared" si="7"/>
        <v>0</v>
      </c>
      <c r="N18" s="226">
        <f t="shared" si="7"/>
        <v>0</v>
      </c>
      <c r="O18" s="232">
        <f t="shared" si="3"/>
        <v>0</v>
      </c>
      <c r="P18" s="389"/>
      <c r="Q18" s="390"/>
      <c r="R18" s="391">
        <f t="shared" si="8"/>
        <v>0</v>
      </c>
      <c r="S18" s="391">
        <f t="shared" si="8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2.5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9">SUM(F20:F26)</f>
        <v>0</v>
      </c>
      <c r="G19" s="67">
        <f t="shared" si="9"/>
        <v>0</v>
      </c>
      <c r="H19" s="236">
        <f t="shared" si="9"/>
        <v>0</v>
      </c>
      <c r="I19" s="66">
        <f t="shared" si="9"/>
        <v>0</v>
      </c>
      <c r="J19" s="142"/>
      <c r="K19" s="214">
        <f t="shared" ref="K19:S19" si="10">SUM(K20:K26)</f>
        <v>0</v>
      </c>
      <c r="L19" s="215">
        <f t="shared" si="10"/>
        <v>0</v>
      </c>
      <c r="M19" s="215">
        <f t="shared" si="10"/>
        <v>0</v>
      </c>
      <c r="N19" s="214">
        <f t="shared" si="10"/>
        <v>0</v>
      </c>
      <c r="O19" s="233">
        <f t="shared" si="3"/>
        <v>0</v>
      </c>
      <c r="P19" s="382">
        <f t="shared" si="10"/>
        <v>0</v>
      </c>
      <c r="Q19" s="383">
        <f t="shared" si="10"/>
        <v>0</v>
      </c>
      <c r="R19" s="383">
        <f t="shared" si="10"/>
        <v>0</v>
      </c>
      <c r="S19" s="383">
        <f t="shared" si="10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2.5" x14ac:dyDescent="0.25">
      <c r="A20" s="72" t="s">
        <v>86</v>
      </c>
      <c r="B20" s="72"/>
      <c r="C20" s="60"/>
      <c r="D20" s="60"/>
      <c r="E20" s="59"/>
      <c r="F20" s="25">
        <f t="shared" ref="F20:F26" si="11">D20*E20</f>
        <v>0</v>
      </c>
      <c r="G20" s="74">
        <f>F20*'Consolidated Budget'!$C$9</f>
        <v>0</v>
      </c>
      <c r="H20" s="194">
        <f t="shared" ref="H20:I26" si="12">F20*$J$8</f>
        <v>0</v>
      </c>
      <c r="I20" s="195">
        <f t="shared" si="12"/>
        <v>0</v>
      </c>
      <c r="J20" s="196"/>
      <c r="K20" s="220"/>
      <c r="L20" s="221"/>
      <c r="M20" s="222">
        <f t="shared" ref="M20:N26" si="13">H20-K20</f>
        <v>0</v>
      </c>
      <c r="N20" s="222">
        <f t="shared" si="13"/>
        <v>0</v>
      </c>
      <c r="O20" s="234">
        <f t="shared" si="3"/>
        <v>0</v>
      </c>
      <c r="P20" s="410"/>
      <c r="Q20" s="384"/>
      <c r="R20" s="385">
        <f t="shared" ref="R20:S26" si="14">H20-P20</f>
        <v>0</v>
      </c>
      <c r="S20" s="385">
        <f t="shared" si="14"/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2.5" x14ac:dyDescent="0.25">
      <c r="A21" s="72" t="s">
        <v>87</v>
      </c>
      <c r="B21" s="72"/>
      <c r="C21" s="73"/>
      <c r="D21" s="73"/>
      <c r="E21" s="72"/>
      <c r="F21" s="25">
        <f t="shared" si="11"/>
        <v>0</v>
      </c>
      <c r="G21" s="74">
        <f>F21*'Consolidated Budget'!$C$9</f>
        <v>0</v>
      </c>
      <c r="H21" s="197">
        <f t="shared" si="12"/>
        <v>0</v>
      </c>
      <c r="I21" s="25">
        <f t="shared" si="12"/>
        <v>0</v>
      </c>
      <c r="J21" s="198"/>
      <c r="K21" s="223"/>
      <c r="L21" s="217"/>
      <c r="M21" s="224">
        <f t="shared" si="13"/>
        <v>0</v>
      </c>
      <c r="N21" s="224">
        <f t="shared" si="13"/>
        <v>0</v>
      </c>
      <c r="O21" s="231">
        <f t="shared" si="3"/>
        <v>0</v>
      </c>
      <c r="P21" s="392"/>
      <c r="Q21" s="387"/>
      <c r="R21" s="388">
        <f t="shared" si="14"/>
        <v>0</v>
      </c>
      <c r="S21" s="388">
        <f t="shared" si="14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2.5" x14ac:dyDescent="0.25">
      <c r="A22" s="72" t="s">
        <v>88</v>
      </c>
      <c r="B22" s="72"/>
      <c r="C22" s="73"/>
      <c r="D22" s="73"/>
      <c r="E22" s="72"/>
      <c r="F22" s="25">
        <f t="shared" si="11"/>
        <v>0</v>
      </c>
      <c r="G22" s="74">
        <f>F22*'Consolidated Budget'!$C$9</f>
        <v>0</v>
      </c>
      <c r="H22" s="197">
        <f t="shared" si="12"/>
        <v>0</v>
      </c>
      <c r="I22" s="25">
        <f t="shared" si="12"/>
        <v>0</v>
      </c>
      <c r="J22" s="198"/>
      <c r="K22" s="223"/>
      <c r="L22" s="217"/>
      <c r="M22" s="224">
        <f t="shared" si="13"/>
        <v>0</v>
      </c>
      <c r="N22" s="224">
        <f t="shared" si="13"/>
        <v>0</v>
      </c>
      <c r="O22" s="231">
        <f t="shared" si="3"/>
        <v>0</v>
      </c>
      <c r="P22" s="392"/>
      <c r="Q22" s="387"/>
      <c r="R22" s="388">
        <f t="shared" si="14"/>
        <v>0</v>
      </c>
      <c r="S22" s="388">
        <f t="shared" si="14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2.5" x14ac:dyDescent="0.25">
      <c r="A23" s="72" t="s">
        <v>89</v>
      </c>
      <c r="B23" s="72"/>
      <c r="C23" s="73"/>
      <c r="D23" s="73"/>
      <c r="E23" s="72"/>
      <c r="F23" s="25">
        <f t="shared" si="11"/>
        <v>0</v>
      </c>
      <c r="G23" s="74">
        <f>F23*'Consolidated Budget'!$C$9</f>
        <v>0</v>
      </c>
      <c r="H23" s="197">
        <f t="shared" si="12"/>
        <v>0</v>
      </c>
      <c r="I23" s="25">
        <f t="shared" si="12"/>
        <v>0</v>
      </c>
      <c r="J23" s="198"/>
      <c r="K23" s="223"/>
      <c r="L23" s="217"/>
      <c r="M23" s="224">
        <f t="shared" si="13"/>
        <v>0</v>
      </c>
      <c r="N23" s="224">
        <f t="shared" si="13"/>
        <v>0</v>
      </c>
      <c r="O23" s="231">
        <f t="shared" si="3"/>
        <v>0</v>
      </c>
      <c r="P23" s="392"/>
      <c r="Q23" s="387"/>
      <c r="R23" s="388">
        <f t="shared" si="14"/>
        <v>0</v>
      </c>
      <c r="S23" s="388">
        <f t="shared" si="14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2.5" x14ac:dyDescent="0.25">
      <c r="A24" s="72" t="s">
        <v>90</v>
      </c>
      <c r="B24" s="72"/>
      <c r="C24" s="73"/>
      <c r="D24" s="73"/>
      <c r="E24" s="72"/>
      <c r="F24" s="25">
        <f t="shared" si="11"/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si="14"/>
        <v>0</v>
      </c>
      <c r="S24" s="388">
        <f t="shared" si="14"/>
        <v>0</v>
      </c>
      <c r="T24" s="231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2.5" x14ac:dyDescent="0.25">
      <c r="A25" s="72" t="s">
        <v>91</v>
      </c>
      <c r="B25" s="72"/>
      <c r="C25" s="73"/>
      <c r="D25" s="73"/>
      <c r="E25" s="72"/>
      <c r="F25" s="25">
        <f t="shared" si="11"/>
        <v>0</v>
      </c>
      <c r="G25" s="74">
        <f>F25*'Consolidated Budget'!$C$9</f>
        <v>0</v>
      </c>
      <c r="H25" s="197">
        <f t="shared" si="12"/>
        <v>0</v>
      </c>
      <c r="I25" s="25">
        <f t="shared" si="12"/>
        <v>0</v>
      </c>
      <c r="J25" s="198"/>
      <c r="K25" s="223"/>
      <c r="L25" s="217"/>
      <c r="M25" s="224">
        <f t="shared" si="13"/>
        <v>0</v>
      </c>
      <c r="N25" s="224">
        <f t="shared" si="13"/>
        <v>0</v>
      </c>
      <c r="O25" s="231">
        <f t="shared" si="3"/>
        <v>0</v>
      </c>
      <c r="P25" s="392"/>
      <c r="Q25" s="387"/>
      <c r="R25" s="388">
        <f t="shared" si="14"/>
        <v>0</v>
      </c>
      <c r="S25" s="388">
        <f t="shared" si="14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3" thickBot="1" x14ac:dyDescent="0.3">
      <c r="A26" s="78" t="s">
        <v>92</v>
      </c>
      <c r="B26" s="78"/>
      <c r="C26" s="79"/>
      <c r="D26" s="79"/>
      <c r="E26" s="78"/>
      <c r="F26" s="257">
        <f t="shared" si="11"/>
        <v>0</v>
      </c>
      <c r="G26" s="80">
        <f>F26*'Consolidated Budget'!$C$9</f>
        <v>0</v>
      </c>
      <c r="H26" s="202">
        <f t="shared" si="12"/>
        <v>0</v>
      </c>
      <c r="I26" s="203">
        <f t="shared" si="12"/>
        <v>0</v>
      </c>
      <c r="J26" s="204"/>
      <c r="K26" s="225"/>
      <c r="L26" s="217"/>
      <c r="M26" s="226">
        <f t="shared" si="13"/>
        <v>0</v>
      </c>
      <c r="N26" s="226">
        <f t="shared" si="13"/>
        <v>0</v>
      </c>
      <c r="O26" s="232">
        <f t="shared" si="3"/>
        <v>0</v>
      </c>
      <c r="P26" s="393"/>
      <c r="Q26" s="390"/>
      <c r="R26" s="391">
        <f t="shared" si="14"/>
        <v>0</v>
      </c>
      <c r="S26" s="391">
        <f t="shared" si="14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3.5" thickBot="1" x14ac:dyDescent="0.35">
      <c r="A27" s="84" t="s">
        <v>93</v>
      </c>
      <c r="B27" s="50"/>
      <c r="C27" s="648"/>
      <c r="D27" s="649"/>
      <c r="E27" s="650"/>
      <c r="F27" s="85">
        <f t="shared" ref="F27:I27" si="15">F11+F12+F19</f>
        <v>0</v>
      </c>
      <c r="G27" s="85">
        <f t="shared" si="15"/>
        <v>0</v>
      </c>
      <c r="H27" s="86">
        <f t="shared" si="15"/>
        <v>0</v>
      </c>
      <c r="I27" s="85">
        <f t="shared" si="15"/>
        <v>0</v>
      </c>
      <c r="J27" s="87"/>
      <c r="K27" s="227">
        <f t="shared" ref="K27:S27" si="16">K11+K12+K19</f>
        <v>0</v>
      </c>
      <c r="L27" s="227">
        <f t="shared" si="16"/>
        <v>0</v>
      </c>
      <c r="M27" s="228">
        <f t="shared" si="16"/>
        <v>0</v>
      </c>
      <c r="N27" s="228">
        <f t="shared" si="16"/>
        <v>0</v>
      </c>
      <c r="O27" s="235">
        <f t="shared" si="3"/>
        <v>0</v>
      </c>
      <c r="P27" s="394">
        <f t="shared" si="16"/>
        <v>0</v>
      </c>
      <c r="Q27" s="228">
        <f t="shared" si="16"/>
        <v>0</v>
      </c>
      <c r="R27" s="228">
        <f t="shared" si="16"/>
        <v>0</v>
      </c>
      <c r="S27" s="228">
        <f t="shared" si="1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3.5" thickBot="1" x14ac:dyDescent="0.35">
      <c r="A28" s="10"/>
      <c r="B28" s="7"/>
      <c r="C28" s="10"/>
      <c r="D28" s="8"/>
      <c r="E28" s="578"/>
      <c r="F28" s="578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3.5" thickBot="1" x14ac:dyDescent="0.35">
      <c r="A29" s="49">
        <v>2</v>
      </c>
      <c r="B29" s="50" t="s">
        <v>94</v>
      </c>
      <c r="C29" s="154"/>
      <c r="D29" s="155"/>
      <c r="E29" s="579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2.5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17">SUM(F31:F35)</f>
        <v>0</v>
      </c>
      <c r="G30" s="67">
        <f t="shared" si="17"/>
        <v>0</v>
      </c>
      <c r="H30" s="243">
        <f t="shared" si="17"/>
        <v>0</v>
      </c>
      <c r="I30" s="244">
        <f t="shared" si="17"/>
        <v>0</v>
      </c>
      <c r="J30" s="245"/>
      <c r="K30" s="498">
        <f t="shared" si="17"/>
        <v>0</v>
      </c>
      <c r="L30" s="499">
        <f t="shared" si="17"/>
        <v>0</v>
      </c>
      <c r="M30" s="500">
        <f t="shared" si="17"/>
        <v>0</v>
      </c>
      <c r="N30" s="500">
        <f t="shared" si="17"/>
        <v>0</v>
      </c>
      <c r="O30" s="343">
        <f t="shared" ref="O30:O93" si="18">IFERROR(L30/I30,0)</f>
        <v>0</v>
      </c>
      <c r="P30" s="400">
        <f t="shared" si="17"/>
        <v>0</v>
      </c>
      <c r="Q30" s="401">
        <f t="shared" si="17"/>
        <v>0</v>
      </c>
      <c r="R30" s="402">
        <f t="shared" si="17"/>
        <v>0</v>
      </c>
      <c r="S30" s="402">
        <f t="shared" si="17"/>
        <v>0</v>
      </c>
      <c r="T30" s="343">
        <f t="shared" ref="T30:T93" si="1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2.5" x14ac:dyDescent="0.25">
      <c r="A31" s="59" t="s">
        <v>96</v>
      </c>
      <c r="B31" s="59"/>
      <c r="C31" s="60"/>
      <c r="D31" s="60"/>
      <c r="E31" s="59"/>
      <c r="F31" s="476">
        <f t="shared" ref="F31:F35" si="20">D31*E31</f>
        <v>0</v>
      </c>
      <c r="G31" s="61">
        <f>F31*'Consolidated Budget'!$C$9</f>
        <v>0</v>
      </c>
      <c r="H31" s="205">
        <f t="shared" ref="H31:I35" si="21">F31*$J$8</f>
        <v>0</v>
      </c>
      <c r="I31" s="206">
        <f t="shared" si="21"/>
        <v>0</v>
      </c>
      <c r="J31" s="207"/>
      <c r="K31" s="258"/>
      <c r="L31" s="259"/>
      <c r="M31" s="501">
        <f t="shared" ref="M31:N35" si="22">H31-K31</f>
        <v>0</v>
      </c>
      <c r="N31" s="501">
        <f t="shared" si="22"/>
        <v>0</v>
      </c>
      <c r="O31" s="480">
        <f t="shared" si="18"/>
        <v>0</v>
      </c>
      <c r="P31" s="403"/>
      <c r="Q31" s="384"/>
      <c r="R31" s="385">
        <f t="shared" ref="R31:S35" si="23">H31-P31</f>
        <v>0</v>
      </c>
      <c r="S31" s="385">
        <f t="shared" si="23"/>
        <v>0</v>
      </c>
      <c r="T31" s="452">
        <f t="shared" si="1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2.5" x14ac:dyDescent="0.25">
      <c r="A32" s="72" t="s">
        <v>97</v>
      </c>
      <c r="B32" s="72"/>
      <c r="C32" s="73"/>
      <c r="D32" s="73"/>
      <c r="E32" s="72"/>
      <c r="F32" s="25">
        <f t="shared" si="20"/>
        <v>0</v>
      </c>
      <c r="G32" s="61">
        <f>F32*'Consolidated Budget'!$C$9</f>
        <v>0</v>
      </c>
      <c r="H32" s="197">
        <f t="shared" si="21"/>
        <v>0</v>
      </c>
      <c r="I32" s="25">
        <f t="shared" si="21"/>
        <v>0</v>
      </c>
      <c r="J32" s="198"/>
      <c r="K32" s="223"/>
      <c r="L32" s="229"/>
      <c r="M32" s="224">
        <f t="shared" si="22"/>
        <v>0</v>
      </c>
      <c r="N32" s="224">
        <f t="shared" si="22"/>
        <v>0</v>
      </c>
      <c r="O32" s="231">
        <f t="shared" si="18"/>
        <v>0</v>
      </c>
      <c r="P32" s="392"/>
      <c r="Q32" s="387"/>
      <c r="R32" s="388">
        <f t="shared" si="23"/>
        <v>0</v>
      </c>
      <c r="S32" s="388">
        <f t="shared" si="23"/>
        <v>0</v>
      </c>
      <c r="T32" s="231">
        <f t="shared" si="1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2.5" x14ac:dyDescent="0.25">
      <c r="A33" s="72" t="s">
        <v>98</v>
      </c>
      <c r="B33" s="72"/>
      <c r="C33" s="73"/>
      <c r="D33" s="73"/>
      <c r="E33" s="72"/>
      <c r="F33" s="25">
        <f t="shared" si="20"/>
        <v>0</v>
      </c>
      <c r="G33" s="74">
        <f>F33*'Consolidated Budget'!$C$9</f>
        <v>0</v>
      </c>
      <c r="H33" s="197">
        <f t="shared" si="21"/>
        <v>0</v>
      </c>
      <c r="I33" s="25">
        <f t="shared" si="21"/>
        <v>0</v>
      </c>
      <c r="J33" s="198"/>
      <c r="K33" s="223"/>
      <c r="L33" s="229"/>
      <c r="M33" s="224">
        <f t="shared" si="22"/>
        <v>0</v>
      </c>
      <c r="N33" s="224">
        <f t="shared" si="22"/>
        <v>0</v>
      </c>
      <c r="O33" s="231">
        <f t="shared" si="18"/>
        <v>0</v>
      </c>
      <c r="P33" s="392"/>
      <c r="Q33" s="387"/>
      <c r="R33" s="388">
        <f t="shared" si="23"/>
        <v>0</v>
      </c>
      <c r="S33" s="388">
        <f t="shared" si="23"/>
        <v>0</v>
      </c>
      <c r="T33" s="231">
        <f t="shared" si="1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2.5" x14ac:dyDescent="0.25">
      <c r="A34" s="72" t="s">
        <v>99</v>
      </c>
      <c r="B34" s="72"/>
      <c r="C34" s="73"/>
      <c r="D34" s="73"/>
      <c r="E34" s="72"/>
      <c r="F34" s="25">
        <f t="shared" si="20"/>
        <v>0</v>
      </c>
      <c r="G34" s="74">
        <f>F34*'Consolidated Budget'!$C$9</f>
        <v>0</v>
      </c>
      <c r="H34" s="197">
        <f t="shared" si="21"/>
        <v>0</v>
      </c>
      <c r="I34" s="25">
        <f t="shared" si="21"/>
        <v>0</v>
      </c>
      <c r="J34" s="198"/>
      <c r="K34" s="223"/>
      <c r="L34" s="229"/>
      <c r="M34" s="224">
        <f t="shared" si="22"/>
        <v>0</v>
      </c>
      <c r="N34" s="224">
        <f t="shared" si="22"/>
        <v>0</v>
      </c>
      <c r="O34" s="231">
        <f t="shared" si="18"/>
        <v>0</v>
      </c>
      <c r="P34" s="392"/>
      <c r="Q34" s="387"/>
      <c r="R34" s="388">
        <f t="shared" si="23"/>
        <v>0</v>
      </c>
      <c r="S34" s="388">
        <f t="shared" si="23"/>
        <v>0</v>
      </c>
      <c r="T34" s="231">
        <f t="shared" si="1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2.5" x14ac:dyDescent="0.25">
      <c r="A35" s="78" t="s">
        <v>100</v>
      </c>
      <c r="B35" s="78"/>
      <c r="C35" s="79"/>
      <c r="D35" s="79"/>
      <c r="E35" s="78"/>
      <c r="F35" s="257">
        <f t="shared" si="20"/>
        <v>0</v>
      </c>
      <c r="G35" s="80">
        <f>F35*'Consolidated Budget'!$C$9</f>
        <v>0</v>
      </c>
      <c r="H35" s="208">
        <f t="shared" si="21"/>
        <v>0</v>
      </c>
      <c r="I35" s="209">
        <f t="shared" si="21"/>
        <v>0</v>
      </c>
      <c r="J35" s="210"/>
      <c r="K35" s="225"/>
      <c r="L35" s="246"/>
      <c r="M35" s="226">
        <f t="shared" si="22"/>
        <v>0</v>
      </c>
      <c r="N35" s="226">
        <f t="shared" si="22"/>
        <v>0</v>
      </c>
      <c r="O35" s="232">
        <f t="shared" si="18"/>
        <v>0</v>
      </c>
      <c r="P35" s="393"/>
      <c r="Q35" s="390"/>
      <c r="R35" s="391">
        <f t="shared" si="23"/>
        <v>0</v>
      </c>
      <c r="S35" s="391">
        <f t="shared" si="23"/>
        <v>0</v>
      </c>
      <c r="T35" s="232">
        <f t="shared" si="1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2.5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24">SUM(F37:F41)</f>
        <v>0</v>
      </c>
      <c r="G36" s="67">
        <f t="shared" si="24"/>
        <v>0</v>
      </c>
      <c r="H36" s="138">
        <f t="shared" si="24"/>
        <v>0</v>
      </c>
      <c r="I36" s="139">
        <f t="shared" si="24"/>
        <v>0</v>
      </c>
      <c r="J36" s="140"/>
      <c r="K36" s="502">
        <f t="shared" si="24"/>
        <v>0</v>
      </c>
      <c r="L36" s="503">
        <f t="shared" si="24"/>
        <v>0</v>
      </c>
      <c r="M36" s="504">
        <f t="shared" ref="M36:N36" si="25">SUM(M37:M41)</f>
        <v>0</v>
      </c>
      <c r="N36" s="504">
        <f t="shared" si="25"/>
        <v>0</v>
      </c>
      <c r="O36" s="344">
        <f t="shared" si="18"/>
        <v>0</v>
      </c>
      <c r="P36" s="404">
        <f t="shared" ref="P36:S36" si="26">SUM(P37:P41)</f>
        <v>0</v>
      </c>
      <c r="Q36" s="405">
        <f t="shared" si="26"/>
        <v>0</v>
      </c>
      <c r="R36" s="406">
        <f t="shared" si="26"/>
        <v>0</v>
      </c>
      <c r="S36" s="406">
        <f t="shared" si="26"/>
        <v>0</v>
      </c>
      <c r="T36" s="453">
        <f t="shared" si="1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2.5" x14ac:dyDescent="0.25">
      <c r="A37" s="59" t="s">
        <v>102</v>
      </c>
      <c r="B37" s="59"/>
      <c r="C37" s="59"/>
      <c r="D37" s="60"/>
      <c r="E37" s="59"/>
      <c r="F37" s="476">
        <f t="shared" ref="F37:F41" si="27">D37*E37</f>
        <v>0</v>
      </c>
      <c r="G37" s="74">
        <f>F37*'Consolidated Budget'!$C$9</f>
        <v>0</v>
      </c>
      <c r="H37" s="205">
        <f t="shared" ref="H37:I41" si="28">F37*$J$8</f>
        <v>0</v>
      </c>
      <c r="I37" s="206">
        <f t="shared" si="28"/>
        <v>0</v>
      </c>
      <c r="J37" s="207"/>
      <c r="K37" s="258"/>
      <c r="L37" s="259"/>
      <c r="M37" s="501">
        <f t="shared" ref="M37:N41" si="29">H37-K37</f>
        <v>0</v>
      </c>
      <c r="N37" s="501">
        <f t="shared" si="29"/>
        <v>0</v>
      </c>
      <c r="O37" s="480">
        <f t="shared" si="18"/>
        <v>0</v>
      </c>
      <c r="P37" s="403"/>
      <c r="Q37" s="384"/>
      <c r="R37" s="385">
        <f t="shared" ref="R37:S41" si="30">H37-P37</f>
        <v>0</v>
      </c>
      <c r="S37" s="385">
        <f t="shared" si="30"/>
        <v>0</v>
      </c>
      <c r="T37" s="452">
        <f t="shared" si="1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2.5" x14ac:dyDescent="0.25">
      <c r="A38" s="72" t="s">
        <v>103</v>
      </c>
      <c r="B38" s="72"/>
      <c r="C38" s="72"/>
      <c r="D38" s="73"/>
      <c r="E38" s="72"/>
      <c r="F38" s="25">
        <f t="shared" si="27"/>
        <v>0</v>
      </c>
      <c r="G38" s="74">
        <f>F38*'Consolidated Budget'!$C$9</f>
        <v>0</v>
      </c>
      <c r="H38" s="197">
        <f t="shared" si="28"/>
        <v>0</v>
      </c>
      <c r="I38" s="25">
        <f t="shared" si="28"/>
        <v>0</v>
      </c>
      <c r="J38" s="198"/>
      <c r="K38" s="223"/>
      <c r="L38" s="229"/>
      <c r="M38" s="224">
        <f t="shared" si="29"/>
        <v>0</v>
      </c>
      <c r="N38" s="224">
        <f t="shared" si="29"/>
        <v>0</v>
      </c>
      <c r="O38" s="231">
        <f t="shared" si="18"/>
        <v>0</v>
      </c>
      <c r="P38" s="392"/>
      <c r="Q38" s="387"/>
      <c r="R38" s="388">
        <f t="shared" si="30"/>
        <v>0</v>
      </c>
      <c r="S38" s="388">
        <f t="shared" si="30"/>
        <v>0</v>
      </c>
      <c r="T38" s="231">
        <f t="shared" si="1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2.5" x14ac:dyDescent="0.25">
      <c r="A39" s="72" t="s">
        <v>104</v>
      </c>
      <c r="B39" s="72"/>
      <c r="C39" s="72"/>
      <c r="D39" s="73"/>
      <c r="E39" s="72"/>
      <c r="F39" s="25">
        <f t="shared" si="27"/>
        <v>0</v>
      </c>
      <c r="G39" s="74">
        <f>F39*'Consolidated Budget'!$C$9</f>
        <v>0</v>
      </c>
      <c r="H39" s="197">
        <f t="shared" si="28"/>
        <v>0</v>
      </c>
      <c r="I39" s="25">
        <f t="shared" si="28"/>
        <v>0</v>
      </c>
      <c r="J39" s="198"/>
      <c r="K39" s="223"/>
      <c r="L39" s="229"/>
      <c r="M39" s="224">
        <f t="shared" si="29"/>
        <v>0</v>
      </c>
      <c r="N39" s="224">
        <f t="shared" si="29"/>
        <v>0</v>
      </c>
      <c r="O39" s="231">
        <f t="shared" si="18"/>
        <v>0</v>
      </c>
      <c r="P39" s="392"/>
      <c r="Q39" s="387"/>
      <c r="R39" s="388">
        <f t="shared" si="30"/>
        <v>0</v>
      </c>
      <c r="S39" s="388">
        <f t="shared" si="30"/>
        <v>0</v>
      </c>
      <c r="T39" s="231">
        <f t="shared" si="1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2.5" x14ac:dyDescent="0.25">
      <c r="A40" s="72" t="s">
        <v>105</v>
      </c>
      <c r="B40" s="72"/>
      <c r="C40" s="72"/>
      <c r="D40" s="73"/>
      <c r="E40" s="72"/>
      <c r="F40" s="25">
        <f t="shared" si="27"/>
        <v>0</v>
      </c>
      <c r="G40" s="74">
        <f>F40*'Consolidated Budget'!$C$9</f>
        <v>0</v>
      </c>
      <c r="H40" s="197">
        <f t="shared" si="28"/>
        <v>0</v>
      </c>
      <c r="I40" s="25">
        <f t="shared" si="28"/>
        <v>0</v>
      </c>
      <c r="J40" s="198"/>
      <c r="K40" s="223"/>
      <c r="L40" s="229"/>
      <c r="M40" s="224">
        <f t="shared" si="29"/>
        <v>0</v>
      </c>
      <c r="N40" s="224">
        <f t="shared" si="29"/>
        <v>0</v>
      </c>
      <c r="O40" s="231">
        <f t="shared" si="18"/>
        <v>0</v>
      </c>
      <c r="P40" s="392"/>
      <c r="Q40" s="387"/>
      <c r="R40" s="388">
        <f t="shared" si="30"/>
        <v>0</v>
      </c>
      <c r="S40" s="388">
        <f t="shared" si="30"/>
        <v>0</v>
      </c>
      <c r="T40" s="231">
        <f t="shared" si="1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2.5" x14ac:dyDescent="0.25">
      <c r="A41" s="78" t="s">
        <v>106</v>
      </c>
      <c r="B41" s="78"/>
      <c r="C41" s="78"/>
      <c r="D41" s="79"/>
      <c r="E41" s="78"/>
      <c r="F41" s="257">
        <f t="shared" si="27"/>
        <v>0</v>
      </c>
      <c r="G41" s="74">
        <f>F41*'Consolidated Budget'!$C$9</f>
        <v>0</v>
      </c>
      <c r="H41" s="208">
        <f t="shared" si="28"/>
        <v>0</v>
      </c>
      <c r="I41" s="209">
        <f t="shared" si="28"/>
        <v>0</v>
      </c>
      <c r="J41" s="210"/>
      <c r="K41" s="225"/>
      <c r="L41" s="246"/>
      <c r="M41" s="226">
        <f t="shared" si="29"/>
        <v>0</v>
      </c>
      <c r="N41" s="226">
        <f t="shared" si="29"/>
        <v>0</v>
      </c>
      <c r="O41" s="232">
        <f t="shared" si="18"/>
        <v>0</v>
      </c>
      <c r="P41" s="393"/>
      <c r="Q41" s="390"/>
      <c r="R41" s="391">
        <f t="shared" si="30"/>
        <v>0</v>
      </c>
      <c r="S41" s="391">
        <f t="shared" si="30"/>
        <v>0</v>
      </c>
      <c r="T41" s="232">
        <f t="shared" si="1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2.5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31">SUM(F43:F47)</f>
        <v>0</v>
      </c>
      <c r="G42" s="67">
        <f t="shared" si="31"/>
        <v>0</v>
      </c>
      <c r="H42" s="138">
        <f t="shared" si="31"/>
        <v>0</v>
      </c>
      <c r="I42" s="139">
        <f t="shared" si="31"/>
        <v>0</v>
      </c>
      <c r="J42" s="140"/>
      <c r="K42" s="502">
        <f t="shared" si="31"/>
        <v>0</v>
      </c>
      <c r="L42" s="503">
        <f t="shared" si="31"/>
        <v>0</v>
      </c>
      <c r="M42" s="504">
        <f t="shared" ref="M42:N42" si="32">SUM(M43:M47)</f>
        <v>0</v>
      </c>
      <c r="N42" s="504">
        <f t="shared" si="32"/>
        <v>0</v>
      </c>
      <c r="O42" s="344">
        <f t="shared" si="18"/>
        <v>0</v>
      </c>
      <c r="P42" s="407">
        <f t="shared" ref="P42:S42" si="33">SUM(P43:P47)</f>
        <v>0</v>
      </c>
      <c r="Q42" s="408">
        <f t="shared" si="33"/>
        <v>0</v>
      </c>
      <c r="R42" s="409">
        <f t="shared" si="33"/>
        <v>0</v>
      </c>
      <c r="S42" s="409">
        <f t="shared" si="33"/>
        <v>0</v>
      </c>
      <c r="T42" s="344">
        <f t="shared" si="1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2.5" x14ac:dyDescent="0.25">
      <c r="A43" s="59" t="s">
        <v>108</v>
      </c>
      <c r="B43" s="59"/>
      <c r="C43" s="60"/>
      <c r="D43" s="60"/>
      <c r="E43" s="59"/>
      <c r="F43" s="25">
        <f t="shared" ref="F43:F47" si="34">D43*E43</f>
        <v>0</v>
      </c>
      <c r="G43" s="74">
        <f>F43*'Consolidated Budget'!$C$9</f>
        <v>0</v>
      </c>
      <c r="H43" s="205">
        <f t="shared" ref="H43:I47" si="35">F43*$J$8</f>
        <v>0</v>
      </c>
      <c r="I43" s="206">
        <f t="shared" si="35"/>
        <v>0</v>
      </c>
      <c r="J43" s="207"/>
      <c r="K43" s="258"/>
      <c r="L43" s="259"/>
      <c r="M43" s="501">
        <f t="shared" ref="M43:N47" si="36">H43-K43</f>
        <v>0</v>
      </c>
      <c r="N43" s="501">
        <f t="shared" si="36"/>
        <v>0</v>
      </c>
      <c r="O43" s="480">
        <f t="shared" si="18"/>
        <v>0</v>
      </c>
      <c r="P43" s="403"/>
      <c r="Q43" s="384"/>
      <c r="R43" s="385">
        <f t="shared" ref="R43:S47" si="37">H43-P43</f>
        <v>0</v>
      </c>
      <c r="S43" s="385">
        <f t="shared" si="37"/>
        <v>0</v>
      </c>
      <c r="T43" s="452">
        <f t="shared" si="1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2.5" x14ac:dyDescent="0.25">
      <c r="A44" s="59" t="s">
        <v>109</v>
      </c>
      <c r="B44" s="59"/>
      <c r="C44" s="60"/>
      <c r="D44" s="60"/>
      <c r="E44" s="59"/>
      <c r="F44" s="25">
        <f t="shared" si="34"/>
        <v>0</v>
      </c>
      <c r="G44" s="74">
        <f>F44*'Consolidated Budget'!$C$9</f>
        <v>0</v>
      </c>
      <c r="H44" s="197">
        <f t="shared" si="35"/>
        <v>0</v>
      </c>
      <c r="I44" s="25">
        <f t="shared" si="35"/>
        <v>0</v>
      </c>
      <c r="J44" s="198"/>
      <c r="K44" s="223"/>
      <c r="L44" s="229"/>
      <c r="M44" s="224">
        <f t="shared" si="36"/>
        <v>0</v>
      </c>
      <c r="N44" s="224">
        <f t="shared" si="36"/>
        <v>0</v>
      </c>
      <c r="O44" s="231">
        <f t="shared" si="18"/>
        <v>0</v>
      </c>
      <c r="P44" s="392"/>
      <c r="Q44" s="387"/>
      <c r="R44" s="388">
        <f t="shared" si="37"/>
        <v>0</v>
      </c>
      <c r="S44" s="388">
        <f t="shared" si="37"/>
        <v>0</v>
      </c>
      <c r="T44" s="231">
        <f t="shared" si="1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2.5" x14ac:dyDescent="0.25">
      <c r="A45" s="59" t="s">
        <v>110</v>
      </c>
      <c r="B45" s="59"/>
      <c r="C45" s="60"/>
      <c r="D45" s="60"/>
      <c r="E45" s="59"/>
      <c r="F45" s="25">
        <f t="shared" si="34"/>
        <v>0</v>
      </c>
      <c r="G45" s="74">
        <f>F45*'Consolidated Budget'!$C$9</f>
        <v>0</v>
      </c>
      <c r="H45" s="197">
        <f t="shared" si="35"/>
        <v>0</v>
      </c>
      <c r="I45" s="25">
        <f t="shared" si="35"/>
        <v>0</v>
      </c>
      <c r="J45" s="198"/>
      <c r="K45" s="223"/>
      <c r="L45" s="229"/>
      <c r="M45" s="224">
        <f t="shared" si="36"/>
        <v>0</v>
      </c>
      <c r="N45" s="224">
        <f t="shared" si="36"/>
        <v>0</v>
      </c>
      <c r="O45" s="231">
        <f t="shared" si="18"/>
        <v>0</v>
      </c>
      <c r="P45" s="392"/>
      <c r="Q45" s="387"/>
      <c r="R45" s="388">
        <f t="shared" si="37"/>
        <v>0</v>
      </c>
      <c r="S45" s="388">
        <f t="shared" si="37"/>
        <v>0</v>
      </c>
      <c r="T45" s="231">
        <f t="shared" si="1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2.5" x14ac:dyDescent="0.25">
      <c r="A46" s="59" t="s">
        <v>111</v>
      </c>
      <c r="B46" s="59"/>
      <c r="C46" s="60"/>
      <c r="D46" s="60"/>
      <c r="E46" s="59"/>
      <c r="F46" s="25">
        <f t="shared" si="34"/>
        <v>0</v>
      </c>
      <c r="G46" s="74">
        <f>F46*'Consolidated Budget'!$C$9</f>
        <v>0</v>
      </c>
      <c r="H46" s="197">
        <f t="shared" si="35"/>
        <v>0</v>
      </c>
      <c r="I46" s="25">
        <f t="shared" si="35"/>
        <v>0</v>
      </c>
      <c r="J46" s="198"/>
      <c r="K46" s="223"/>
      <c r="L46" s="229"/>
      <c r="M46" s="224">
        <f t="shared" si="36"/>
        <v>0</v>
      </c>
      <c r="N46" s="224">
        <f t="shared" si="36"/>
        <v>0</v>
      </c>
      <c r="O46" s="231">
        <f t="shared" si="18"/>
        <v>0</v>
      </c>
      <c r="P46" s="392"/>
      <c r="Q46" s="387"/>
      <c r="R46" s="388">
        <f t="shared" si="37"/>
        <v>0</v>
      </c>
      <c r="S46" s="388">
        <f t="shared" si="37"/>
        <v>0</v>
      </c>
      <c r="T46" s="231">
        <f t="shared" si="1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2.5" x14ac:dyDescent="0.25">
      <c r="A47" s="59" t="s">
        <v>112</v>
      </c>
      <c r="B47" s="59"/>
      <c r="C47" s="60"/>
      <c r="D47" s="60"/>
      <c r="E47" s="59"/>
      <c r="F47" s="25">
        <f t="shared" si="34"/>
        <v>0</v>
      </c>
      <c r="G47" s="74">
        <f>F47*'Consolidated Budget'!$C$9</f>
        <v>0</v>
      </c>
      <c r="H47" s="208">
        <f t="shared" si="35"/>
        <v>0</v>
      </c>
      <c r="I47" s="209">
        <f t="shared" si="35"/>
        <v>0</v>
      </c>
      <c r="J47" s="210"/>
      <c r="K47" s="225"/>
      <c r="L47" s="246"/>
      <c r="M47" s="226">
        <f t="shared" si="36"/>
        <v>0</v>
      </c>
      <c r="N47" s="226">
        <f t="shared" si="36"/>
        <v>0</v>
      </c>
      <c r="O47" s="232">
        <f t="shared" si="18"/>
        <v>0</v>
      </c>
      <c r="P47" s="393"/>
      <c r="Q47" s="390"/>
      <c r="R47" s="391">
        <f t="shared" si="37"/>
        <v>0</v>
      </c>
      <c r="S47" s="391">
        <f t="shared" si="37"/>
        <v>0</v>
      </c>
      <c r="T47" s="232">
        <f t="shared" si="1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2.5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38">SUM(F49:F53)</f>
        <v>0</v>
      </c>
      <c r="G48" s="67">
        <f t="shared" si="38"/>
        <v>0</v>
      </c>
      <c r="H48" s="138">
        <f t="shared" si="38"/>
        <v>0</v>
      </c>
      <c r="I48" s="139">
        <f t="shared" si="38"/>
        <v>0</v>
      </c>
      <c r="J48" s="140"/>
      <c r="K48" s="502">
        <f t="shared" ref="K48:N48" si="39">SUM(K49:K53)</f>
        <v>0</v>
      </c>
      <c r="L48" s="503">
        <f t="shared" si="39"/>
        <v>0</v>
      </c>
      <c r="M48" s="504">
        <f t="shared" si="39"/>
        <v>0</v>
      </c>
      <c r="N48" s="504">
        <f t="shared" si="39"/>
        <v>0</v>
      </c>
      <c r="O48" s="344">
        <f t="shared" si="18"/>
        <v>0</v>
      </c>
      <c r="P48" s="407">
        <f t="shared" ref="P48:S48" si="40">SUM(P49:P53)</f>
        <v>0</v>
      </c>
      <c r="Q48" s="408">
        <f t="shared" si="40"/>
        <v>0</v>
      </c>
      <c r="R48" s="409">
        <f t="shared" si="40"/>
        <v>0</v>
      </c>
      <c r="S48" s="409">
        <f t="shared" si="40"/>
        <v>0</v>
      </c>
      <c r="T48" s="344">
        <f t="shared" si="1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2.5" x14ac:dyDescent="0.25">
      <c r="A49" s="59" t="s">
        <v>114</v>
      </c>
      <c r="B49" s="59"/>
      <c r="C49" s="60"/>
      <c r="D49" s="60"/>
      <c r="E49" s="59"/>
      <c r="F49" s="25">
        <f t="shared" ref="F49:F53" si="41">D49*E49</f>
        <v>0</v>
      </c>
      <c r="G49" s="74">
        <f>F49*'Consolidated Budget'!$C$9</f>
        <v>0</v>
      </c>
      <c r="H49" s="205">
        <f t="shared" ref="H49:I53" si="42">F49*$J$8</f>
        <v>0</v>
      </c>
      <c r="I49" s="206">
        <f t="shared" si="42"/>
        <v>0</v>
      </c>
      <c r="J49" s="207"/>
      <c r="K49" s="258"/>
      <c r="L49" s="259"/>
      <c r="M49" s="501">
        <f t="shared" ref="M49:N53" si="43">H49-K49</f>
        <v>0</v>
      </c>
      <c r="N49" s="501">
        <f t="shared" si="43"/>
        <v>0</v>
      </c>
      <c r="O49" s="480">
        <f t="shared" si="18"/>
        <v>0</v>
      </c>
      <c r="P49" s="403"/>
      <c r="Q49" s="384"/>
      <c r="R49" s="385">
        <f t="shared" ref="R49:S53" si="44">H49-P49</f>
        <v>0</v>
      </c>
      <c r="S49" s="385">
        <f t="shared" si="44"/>
        <v>0</v>
      </c>
      <c r="T49" s="452">
        <f t="shared" si="1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2.5" x14ac:dyDescent="0.25">
      <c r="A50" s="59" t="s">
        <v>115</v>
      </c>
      <c r="B50" s="59"/>
      <c r="C50" s="60"/>
      <c r="D50" s="60"/>
      <c r="E50" s="59"/>
      <c r="F50" s="25">
        <f t="shared" si="41"/>
        <v>0</v>
      </c>
      <c r="G50" s="74">
        <f>F50*'Consolidated Budget'!$C$9</f>
        <v>0</v>
      </c>
      <c r="H50" s="197">
        <f t="shared" si="42"/>
        <v>0</v>
      </c>
      <c r="I50" s="25">
        <f t="shared" si="42"/>
        <v>0</v>
      </c>
      <c r="J50" s="198"/>
      <c r="K50" s="223"/>
      <c r="L50" s="229"/>
      <c r="M50" s="224">
        <f t="shared" si="43"/>
        <v>0</v>
      </c>
      <c r="N50" s="224">
        <f t="shared" si="43"/>
        <v>0</v>
      </c>
      <c r="O50" s="231">
        <f t="shared" si="18"/>
        <v>0</v>
      </c>
      <c r="P50" s="392"/>
      <c r="Q50" s="387"/>
      <c r="R50" s="388">
        <f t="shared" si="44"/>
        <v>0</v>
      </c>
      <c r="S50" s="388">
        <f t="shared" si="44"/>
        <v>0</v>
      </c>
      <c r="T50" s="231">
        <f t="shared" si="1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2.5" x14ac:dyDescent="0.25">
      <c r="A51" s="59" t="s">
        <v>116</v>
      </c>
      <c r="B51" s="59"/>
      <c r="C51" s="60"/>
      <c r="D51" s="60"/>
      <c r="E51" s="59"/>
      <c r="F51" s="25">
        <f t="shared" si="41"/>
        <v>0</v>
      </c>
      <c r="G51" s="74">
        <f>F51*'Consolidated Budget'!$C$9</f>
        <v>0</v>
      </c>
      <c r="H51" s="197">
        <f t="shared" si="42"/>
        <v>0</v>
      </c>
      <c r="I51" s="25">
        <f t="shared" si="42"/>
        <v>0</v>
      </c>
      <c r="J51" s="198"/>
      <c r="K51" s="223"/>
      <c r="L51" s="229"/>
      <c r="M51" s="224">
        <f t="shared" si="43"/>
        <v>0</v>
      </c>
      <c r="N51" s="224">
        <f t="shared" si="43"/>
        <v>0</v>
      </c>
      <c r="O51" s="231">
        <f t="shared" si="18"/>
        <v>0</v>
      </c>
      <c r="P51" s="392"/>
      <c r="Q51" s="387"/>
      <c r="R51" s="388">
        <f t="shared" si="44"/>
        <v>0</v>
      </c>
      <c r="S51" s="388">
        <f t="shared" si="44"/>
        <v>0</v>
      </c>
      <c r="T51" s="231">
        <f t="shared" si="1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2.5" x14ac:dyDescent="0.25">
      <c r="A52" s="59" t="s">
        <v>117</v>
      </c>
      <c r="B52" s="59"/>
      <c r="C52" s="60"/>
      <c r="D52" s="60"/>
      <c r="E52" s="59"/>
      <c r="F52" s="25">
        <f t="shared" si="41"/>
        <v>0</v>
      </c>
      <c r="G52" s="74">
        <f>F52*'Consolidated Budget'!$C$9</f>
        <v>0</v>
      </c>
      <c r="H52" s="197">
        <f t="shared" si="42"/>
        <v>0</v>
      </c>
      <c r="I52" s="25">
        <f t="shared" si="42"/>
        <v>0</v>
      </c>
      <c r="J52" s="198"/>
      <c r="K52" s="223"/>
      <c r="L52" s="229"/>
      <c r="M52" s="224">
        <f t="shared" si="43"/>
        <v>0</v>
      </c>
      <c r="N52" s="224">
        <f t="shared" si="43"/>
        <v>0</v>
      </c>
      <c r="O52" s="231">
        <f t="shared" si="18"/>
        <v>0</v>
      </c>
      <c r="P52" s="392"/>
      <c r="Q52" s="387"/>
      <c r="R52" s="388">
        <f t="shared" si="44"/>
        <v>0</v>
      </c>
      <c r="S52" s="388">
        <f t="shared" si="44"/>
        <v>0</v>
      </c>
      <c r="T52" s="231">
        <f t="shared" si="1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2.5" x14ac:dyDescent="0.25">
      <c r="A53" s="59" t="s">
        <v>118</v>
      </c>
      <c r="B53" s="59"/>
      <c r="C53" s="60"/>
      <c r="D53" s="60"/>
      <c r="E53" s="59"/>
      <c r="F53" s="25">
        <f t="shared" si="41"/>
        <v>0</v>
      </c>
      <c r="G53" s="74">
        <f>F53*'Consolidated Budget'!$C$9</f>
        <v>0</v>
      </c>
      <c r="H53" s="208">
        <f t="shared" si="42"/>
        <v>0</v>
      </c>
      <c r="I53" s="209">
        <f t="shared" si="42"/>
        <v>0</v>
      </c>
      <c r="J53" s="210"/>
      <c r="K53" s="225"/>
      <c r="L53" s="246"/>
      <c r="M53" s="226">
        <f t="shared" si="43"/>
        <v>0</v>
      </c>
      <c r="N53" s="226">
        <f t="shared" si="43"/>
        <v>0</v>
      </c>
      <c r="O53" s="232">
        <f t="shared" si="18"/>
        <v>0</v>
      </c>
      <c r="P53" s="393"/>
      <c r="Q53" s="390"/>
      <c r="R53" s="391">
        <f t="shared" si="44"/>
        <v>0</v>
      </c>
      <c r="S53" s="391">
        <f t="shared" si="44"/>
        <v>0</v>
      </c>
      <c r="T53" s="232">
        <f t="shared" si="1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2.5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45">SUM(F55:F59)</f>
        <v>0</v>
      </c>
      <c r="G54" s="67">
        <f t="shared" si="45"/>
        <v>0</v>
      </c>
      <c r="H54" s="138">
        <f t="shared" si="45"/>
        <v>0</v>
      </c>
      <c r="I54" s="139">
        <f t="shared" si="45"/>
        <v>0</v>
      </c>
      <c r="J54" s="140"/>
      <c r="K54" s="502">
        <f t="shared" si="45"/>
        <v>0</v>
      </c>
      <c r="L54" s="503">
        <f t="shared" si="45"/>
        <v>0</v>
      </c>
      <c r="M54" s="504">
        <f t="shared" ref="M54:N54" si="46">SUM(M55:M59)</f>
        <v>0</v>
      </c>
      <c r="N54" s="504">
        <f t="shared" si="46"/>
        <v>0</v>
      </c>
      <c r="O54" s="344">
        <f t="shared" si="18"/>
        <v>0</v>
      </c>
      <c r="P54" s="407">
        <f t="shared" ref="P54:S54" si="47">SUM(P55:P59)</f>
        <v>0</v>
      </c>
      <c r="Q54" s="408">
        <f t="shared" si="47"/>
        <v>0</v>
      </c>
      <c r="R54" s="409">
        <f t="shared" si="47"/>
        <v>0</v>
      </c>
      <c r="S54" s="409">
        <f t="shared" si="47"/>
        <v>0</v>
      </c>
      <c r="T54" s="344">
        <f t="shared" si="1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2.5" x14ac:dyDescent="0.25">
      <c r="A55" s="59" t="s">
        <v>120</v>
      </c>
      <c r="B55" s="59"/>
      <c r="C55" s="60"/>
      <c r="D55" s="60"/>
      <c r="E55" s="59"/>
      <c r="F55" s="25">
        <f t="shared" ref="F55:F59" si="48">D55*E55</f>
        <v>0</v>
      </c>
      <c r="G55" s="74">
        <f>F55*'Consolidated Budget'!$C$9</f>
        <v>0</v>
      </c>
      <c r="H55" s="205">
        <f t="shared" ref="H55:I59" si="49">F55*$J$8</f>
        <v>0</v>
      </c>
      <c r="I55" s="206">
        <f t="shared" si="49"/>
        <v>0</v>
      </c>
      <c r="J55" s="207"/>
      <c r="K55" s="258"/>
      <c r="L55" s="259"/>
      <c r="M55" s="501">
        <f t="shared" ref="M55:N59" si="50">H55-K55</f>
        <v>0</v>
      </c>
      <c r="N55" s="501">
        <f t="shared" si="50"/>
        <v>0</v>
      </c>
      <c r="O55" s="480">
        <f t="shared" si="18"/>
        <v>0</v>
      </c>
      <c r="P55" s="403"/>
      <c r="Q55" s="384"/>
      <c r="R55" s="385">
        <f t="shared" ref="R55:S59" si="51">H55-P55</f>
        <v>0</v>
      </c>
      <c r="S55" s="385">
        <f t="shared" si="51"/>
        <v>0</v>
      </c>
      <c r="T55" s="452">
        <f t="shared" si="1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2.5" x14ac:dyDescent="0.25">
      <c r="A56" s="59" t="s">
        <v>121</v>
      </c>
      <c r="B56" s="59"/>
      <c r="C56" s="60"/>
      <c r="D56" s="60"/>
      <c r="E56" s="59"/>
      <c r="F56" s="25">
        <f t="shared" si="48"/>
        <v>0</v>
      </c>
      <c r="G56" s="74">
        <f>F56*'Consolidated Budget'!$C$9</f>
        <v>0</v>
      </c>
      <c r="H56" s="197">
        <f t="shared" si="49"/>
        <v>0</v>
      </c>
      <c r="I56" s="25">
        <f t="shared" si="49"/>
        <v>0</v>
      </c>
      <c r="J56" s="198"/>
      <c r="K56" s="223"/>
      <c r="L56" s="229"/>
      <c r="M56" s="224">
        <f t="shared" si="50"/>
        <v>0</v>
      </c>
      <c r="N56" s="224">
        <f t="shared" si="50"/>
        <v>0</v>
      </c>
      <c r="O56" s="231">
        <f t="shared" si="18"/>
        <v>0</v>
      </c>
      <c r="P56" s="392"/>
      <c r="Q56" s="387"/>
      <c r="R56" s="388">
        <f t="shared" si="51"/>
        <v>0</v>
      </c>
      <c r="S56" s="388">
        <f t="shared" si="51"/>
        <v>0</v>
      </c>
      <c r="T56" s="231">
        <f t="shared" si="1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2.5" x14ac:dyDescent="0.25">
      <c r="A57" s="59" t="s">
        <v>122</v>
      </c>
      <c r="B57" s="59"/>
      <c r="C57" s="60"/>
      <c r="D57" s="60"/>
      <c r="E57" s="59"/>
      <c r="F57" s="25">
        <f t="shared" si="48"/>
        <v>0</v>
      </c>
      <c r="G57" s="74">
        <f>F57*'Consolidated Budget'!$C$9</f>
        <v>0</v>
      </c>
      <c r="H57" s="197">
        <f t="shared" si="49"/>
        <v>0</v>
      </c>
      <c r="I57" s="25">
        <f t="shared" si="49"/>
        <v>0</v>
      </c>
      <c r="J57" s="198"/>
      <c r="K57" s="223"/>
      <c r="L57" s="229"/>
      <c r="M57" s="224">
        <f t="shared" si="50"/>
        <v>0</v>
      </c>
      <c r="N57" s="224">
        <f t="shared" si="50"/>
        <v>0</v>
      </c>
      <c r="O57" s="231">
        <f t="shared" si="18"/>
        <v>0</v>
      </c>
      <c r="P57" s="392"/>
      <c r="Q57" s="387"/>
      <c r="R57" s="388">
        <f t="shared" si="51"/>
        <v>0</v>
      </c>
      <c r="S57" s="388">
        <f t="shared" si="51"/>
        <v>0</v>
      </c>
      <c r="T57" s="231">
        <f t="shared" si="1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2.5" x14ac:dyDescent="0.25">
      <c r="A58" s="59" t="s">
        <v>123</v>
      </c>
      <c r="B58" s="59"/>
      <c r="C58" s="60"/>
      <c r="D58" s="60"/>
      <c r="E58" s="59"/>
      <c r="F58" s="25">
        <f t="shared" si="48"/>
        <v>0</v>
      </c>
      <c r="G58" s="74">
        <f>F58*'Consolidated Budget'!$C$9</f>
        <v>0</v>
      </c>
      <c r="H58" s="197">
        <f t="shared" si="49"/>
        <v>0</v>
      </c>
      <c r="I58" s="25">
        <f t="shared" si="49"/>
        <v>0</v>
      </c>
      <c r="J58" s="198"/>
      <c r="K58" s="223"/>
      <c r="L58" s="229"/>
      <c r="M58" s="224">
        <f t="shared" si="50"/>
        <v>0</v>
      </c>
      <c r="N58" s="224">
        <f t="shared" si="50"/>
        <v>0</v>
      </c>
      <c r="O58" s="231">
        <f t="shared" si="18"/>
        <v>0</v>
      </c>
      <c r="P58" s="392"/>
      <c r="Q58" s="387"/>
      <c r="R58" s="388">
        <f t="shared" si="51"/>
        <v>0</v>
      </c>
      <c r="S58" s="388">
        <f t="shared" si="51"/>
        <v>0</v>
      </c>
      <c r="T58" s="231">
        <f t="shared" si="1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2.5" x14ac:dyDescent="0.25">
      <c r="A59" s="59" t="s">
        <v>124</v>
      </c>
      <c r="B59" s="59"/>
      <c r="C59" s="60"/>
      <c r="D59" s="60"/>
      <c r="E59" s="59"/>
      <c r="F59" s="25">
        <f t="shared" si="48"/>
        <v>0</v>
      </c>
      <c r="G59" s="74">
        <f>F59*'Consolidated Budget'!$C$9</f>
        <v>0</v>
      </c>
      <c r="H59" s="208">
        <f t="shared" si="49"/>
        <v>0</v>
      </c>
      <c r="I59" s="209">
        <f t="shared" si="49"/>
        <v>0</v>
      </c>
      <c r="J59" s="210"/>
      <c r="K59" s="225"/>
      <c r="L59" s="246"/>
      <c r="M59" s="226">
        <f t="shared" si="50"/>
        <v>0</v>
      </c>
      <c r="N59" s="226">
        <f t="shared" si="50"/>
        <v>0</v>
      </c>
      <c r="O59" s="232">
        <f t="shared" si="18"/>
        <v>0</v>
      </c>
      <c r="P59" s="393"/>
      <c r="Q59" s="390"/>
      <c r="R59" s="391">
        <f t="shared" si="51"/>
        <v>0</v>
      </c>
      <c r="S59" s="391">
        <f t="shared" si="51"/>
        <v>0</v>
      </c>
      <c r="T59" s="232">
        <f t="shared" si="1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2.5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52">SUM(F61:F65)</f>
        <v>0</v>
      </c>
      <c r="G60" s="67">
        <f t="shared" si="52"/>
        <v>0</v>
      </c>
      <c r="H60" s="138">
        <f t="shared" si="52"/>
        <v>0</v>
      </c>
      <c r="I60" s="139">
        <f t="shared" si="52"/>
        <v>0</v>
      </c>
      <c r="J60" s="140"/>
      <c r="K60" s="502">
        <f t="shared" si="52"/>
        <v>0</v>
      </c>
      <c r="L60" s="503">
        <f t="shared" si="52"/>
        <v>0</v>
      </c>
      <c r="M60" s="504">
        <f t="shared" ref="M60:N60" si="53">SUM(M61:M65)</f>
        <v>0</v>
      </c>
      <c r="N60" s="504">
        <f t="shared" si="53"/>
        <v>0</v>
      </c>
      <c r="O60" s="344">
        <f t="shared" si="18"/>
        <v>0</v>
      </c>
      <c r="P60" s="407">
        <f t="shared" ref="P60:S60" si="54">SUM(P61:P65)</f>
        <v>0</v>
      </c>
      <c r="Q60" s="408">
        <f t="shared" si="54"/>
        <v>0</v>
      </c>
      <c r="R60" s="409">
        <f t="shared" si="54"/>
        <v>0</v>
      </c>
      <c r="S60" s="409">
        <f t="shared" si="54"/>
        <v>0</v>
      </c>
      <c r="T60" s="344">
        <f t="shared" si="1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2.5" x14ac:dyDescent="0.25">
      <c r="A61" s="59" t="s">
        <v>126</v>
      </c>
      <c r="B61" s="59"/>
      <c r="C61" s="60"/>
      <c r="D61" s="60"/>
      <c r="E61" s="59"/>
      <c r="F61" s="25">
        <f t="shared" ref="F61:F65" si="55">D61*E61</f>
        <v>0</v>
      </c>
      <c r="G61" s="74">
        <f>F61*'Consolidated Budget'!$C$9</f>
        <v>0</v>
      </c>
      <c r="H61" s="205">
        <f t="shared" ref="H61:I65" si="56">F61*$J$8</f>
        <v>0</v>
      </c>
      <c r="I61" s="206">
        <f t="shared" si="56"/>
        <v>0</v>
      </c>
      <c r="J61" s="207"/>
      <c r="K61" s="258"/>
      <c r="L61" s="259"/>
      <c r="M61" s="501">
        <f t="shared" ref="M61:N65" si="57">H61-K61</f>
        <v>0</v>
      </c>
      <c r="N61" s="501">
        <f t="shared" si="57"/>
        <v>0</v>
      </c>
      <c r="O61" s="480">
        <f t="shared" si="18"/>
        <v>0</v>
      </c>
      <c r="P61" s="403"/>
      <c r="Q61" s="384"/>
      <c r="R61" s="385">
        <f t="shared" ref="R61:S65" si="58">H61-P61</f>
        <v>0</v>
      </c>
      <c r="S61" s="385">
        <f t="shared" si="58"/>
        <v>0</v>
      </c>
      <c r="T61" s="452">
        <f t="shared" si="1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2.5" x14ac:dyDescent="0.25">
      <c r="A62" s="59" t="s">
        <v>127</v>
      </c>
      <c r="B62" s="59"/>
      <c r="C62" s="60"/>
      <c r="D62" s="60"/>
      <c r="E62" s="59"/>
      <c r="F62" s="25">
        <f t="shared" si="55"/>
        <v>0</v>
      </c>
      <c r="G62" s="74">
        <f>F62*'Consolidated Budget'!$C$9</f>
        <v>0</v>
      </c>
      <c r="H62" s="197">
        <f t="shared" si="56"/>
        <v>0</v>
      </c>
      <c r="I62" s="25">
        <f t="shared" si="56"/>
        <v>0</v>
      </c>
      <c r="J62" s="198"/>
      <c r="K62" s="223"/>
      <c r="L62" s="229"/>
      <c r="M62" s="505">
        <f t="shared" si="57"/>
        <v>0</v>
      </c>
      <c r="N62" s="505">
        <f t="shared" si="57"/>
        <v>0</v>
      </c>
      <c r="O62" s="231">
        <f t="shared" si="18"/>
        <v>0</v>
      </c>
      <c r="P62" s="392"/>
      <c r="Q62" s="387"/>
      <c r="R62" s="388">
        <f t="shared" si="58"/>
        <v>0</v>
      </c>
      <c r="S62" s="388">
        <f t="shared" si="58"/>
        <v>0</v>
      </c>
      <c r="T62" s="231">
        <f t="shared" si="1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2.5" x14ac:dyDescent="0.25">
      <c r="A63" s="59" t="s">
        <v>128</v>
      </c>
      <c r="B63" s="59"/>
      <c r="C63" s="60"/>
      <c r="D63" s="60"/>
      <c r="E63" s="59"/>
      <c r="F63" s="25">
        <f t="shared" si="55"/>
        <v>0</v>
      </c>
      <c r="G63" s="74">
        <f>F63*'Consolidated Budget'!$C$9</f>
        <v>0</v>
      </c>
      <c r="H63" s="197">
        <f t="shared" si="56"/>
        <v>0</v>
      </c>
      <c r="I63" s="25">
        <f t="shared" si="56"/>
        <v>0</v>
      </c>
      <c r="J63" s="198"/>
      <c r="K63" s="223"/>
      <c r="L63" s="229"/>
      <c r="M63" s="505">
        <f t="shared" si="57"/>
        <v>0</v>
      </c>
      <c r="N63" s="505">
        <f t="shared" si="57"/>
        <v>0</v>
      </c>
      <c r="O63" s="231">
        <f t="shared" si="18"/>
        <v>0</v>
      </c>
      <c r="P63" s="392"/>
      <c r="Q63" s="387"/>
      <c r="R63" s="388">
        <f t="shared" si="58"/>
        <v>0</v>
      </c>
      <c r="S63" s="388">
        <f t="shared" si="58"/>
        <v>0</v>
      </c>
      <c r="T63" s="231">
        <f t="shared" si="1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2.5" x14ac:dyDescent="0.25">
      <c r="A64" s="59" t="s">
        <v>129</v>
      </c>
      <c r="B64" s="59"/>
      <c r="C64" s="60"/>
      <c r="D64" s="60"/>
      <c r="E64" s="59"/>
      <c r="F64" s="25">
        <f t="shared" si="55"/>
        <v>0</v>
      </c>
      <c r="G64" s="74">
        <f>F64*'Consolidated Budget'!$C$9</f>
        <v>0</v>
      </c>
      <c r="H64" s="197">
        <f t="shared" si="56"/>
        <v>0</v>
      </c>
      <c r="I64" s="25">
        <f t="shared" si="56"/>
        <v>0</v>
      </c>
      <c r="J64" s="198"/>
      <c r="K64" s="223"/>
      <c r="L64" s="229"/>
      <c r="M64" s="505">
        <f t="shared" si="57"/>
        <v>0</v>
      </c>
      <c r="N64" s="505">
        <f t="shared" si="57"/>
        <v>0</v>
      </c>
      <c r="O64" s="231">
        <f t="shared" si="18"/>
        <v>0</v>
      </c>
      <c r="P64" s="392"/>
      <c r="Q64" s="387"/>
      <c r="R64" s="388">
        <f t="shared" si="58"/>
        <v>0</v>
      </c>
      <c r="S64" s="388">
        <f t="shared" si="58"/>
        <v>0</v>
      </c>
      <c r="T64" s="231">
        <f t="shared" si="1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2.5" x14ac:dyDescent="0.25">
      <c r="A65" s="59" t="s">
        <v>130</v>
      </c>
      <c r="B65" s="59"/>
      <c r="C65" s="60"/>
      <c r="D65" s="60"/>
      <c r="E65" s="59"/>
      <c r="F65" s="25">
        <f t="shared" si="55"/>
        <v>0</v>
      </c>
      <c r="G65" s="74">
        <f>F65*'Consolidated Budget'!$C$9</f>
        <v>0</v>
      </c>
      <c r="H65" s="208">
        <f t="shared" si="56"/>
        <v>0</v>
      </c>
      <c r="I65" s="209">
        <f t="shared" si="56"/>
        <v>0</v>
      </c>
      <c r="J65" s="210"/>
      <c r="K65" s="225"/>
      <c r="L65" s="246"/>
      <c r="M65" s="506">
        <f t="shared" si="57"/>
        <v>0</v>
      </c>
      <c r="N65" s="506">
        <f t="shared" si="57"/>
        <v>0</v>
      </c>
      <c r="O65" s="232">
        <f t="shared" si="18"/>
        <v>0</v>
      </c>
      <c r="P65" s="393"/>
      <c r="Q65" s="390"/>
      <c r="R65" s="391">
        <f t="shared" si="58"/>
        <v>0</v>
      </c>
      <c r="S65" s="391">
        <f t="shared" si="58"/>
        <v>0</v>
      </c>
      <c r="T65" s="232">
        <f t="shared" si="1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2.5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59">SUM(F67:F71)</f>
        <v>0</v>
      </c>
      <c r="G66" s="67">
        <f t="shared" si="59"/>
        <v>0</v>
      </c>
      <c r="H66" s="138">
        <f t="shared" si="59"/>
        <v>0</v>
      </c>
      <c r="I66" s="139">
        <f t="shared" si="59"/>
        <v>0</v>
      </c>
      <c r="J66" s="140"/>
      <c r="K66" s="502">
        <f t="shared" si="59"/>
        <v>0</v>
      </c>
      <c r="L66" s="503">
        <f t="shared" si="59"/>
        <v>0</v>
      </c>
      <c r="M66" s="504">
        <f t="shared" ref="M66:N66" si="60">SUM(M67:M71)</f>
        <v>0</v>
      </c>
      <c r="N66" s="504">
        <f t="shared" si="60"/>
        <v>0</v>
      </c>
      <c r="O66" s="344">
        <f t="shared" si="18"/>
        <v>0</v>
      </c>
      <c r="P66" s="407">
        <f t="shared" ref="P66:S66" si="61">SUM(P67:P71)</f>
        <v>0</v>
      </c>
      <c r="Q66" s="408">
        <f t="shared" si="61"/>
        <v>0</v>
      </c>
      <c r="R66" s="409">
        <f t="shared" si="61"/>
        <v>0</v>
      </c>
      <c r="S66" s="409">
        <f t="shared" si="61"/>
        <v>0</v>
      </c>
      <c r="T66" s="344">
        <f t="shared" si="1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2.5" x14ac:dyDescent="0.25">
      <c r="A67" s="59" t="s">
        <v>132</v>
      </c>
      <c r="B67" s="59"/>
      <c r="C67" s="60"/>
      <c r="D67" s="60"/>
      <c r="E67" s="59"/>
      <c r="F67" s="25">
        <f t="shared" ref="F67:F71" si="62">D67*E67</f>
        <v>0</v>
      </c>
      <c r="G67" s="74">
        <f>F67*'Consolidated Budget'!$C$9</f>
        <v>0</v>
      </c>
      <c r="H67" s="205">
        <f t="shared" ref="H67:I71" si="63">F67*$J$8</f>
        <v>0</v>
      </c>
      <c r="I67" s="206">
        <f t="shared" si="63"/>
        <v>0</v>
      </c>
      <c r="J67" s="207"/>
      <c r="K67" s="258"/>
      <c r="L67" s="259"/>
      <c r="M67" s="501">
        <f t="shared" ref="M67:N71" si="64">H67-K67</f>
        <v>0</v>
      </c>
      <c r="N67" s="501">
        <f t="shared" si="64"/>
        <v>0</v>
      </c>
      <c r="O67" s="480">
        <f t="shared" si="18"/>
        <v>0</v>
      </c>
      <c r="P67" s="403"/>
      <c r="Q67" s="384"/>
      <c r="R67" s="385">
        <f t="shared" ref="R67:S71" si="65">H67-P67</f>
        <v>0</v>
      </c>
      <c r="S67" s="385">
        <f t="shared" si="65"/>
        <v>0</v>
      </c>
      <c r="T67" s="452">
        <f t="shared" si="1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2.5" x14ac:dyDescent="0.25">
      <c r="A68" s="59" t="s">
        <v>133</v>
      </c>
      <c r="B68" s="59"/>
      <c r="C68" s="60"/>
      <c r="D68" s="60"/>
      <c r="E68" s="59"/>
      <c r="F68" s="25">
        <f t="shared" si="62"/>
        <v>0</v>
      </c>
      <c r="G68" s="74">
        <f>F68*'Consolidated Budget'!$C$9</f>
        <v>0</v>
      </c>
      <c r="H68" s="197">
        <f t="shared" si="63"/>
        <v>0</v>
      </c>
      <c r="I68" s="25">
        <f t="shared" si="63"/>
        <v>0</v>
      </c>
      <c r="J68" s="198"/>
      <c r="K68" s="223"/>
      <c r="L68" s="229"/>
      <c r="M68" s="224">
        <f t="shared" si="64"/>
        <v>0</v>
      </c>
      <c r="N68" s="224">
        <f t="shared" si="64"/>
        <v>0</v>
      </c>
      <c r="O68" s="231">
        <f t="shared" si="18"/>
        <v>0</v>
      </c>
      <c r="P68" s="392"/>
      <c r="Q68" s="387"/>
      <c r="R68" s="388">
        <f t="shared" si="65"/>
        <v>0</v>
      </c>
      <c r="S68" s="388">
        <f t="shared" si="65"/>
        <v>0</v>
      </c>
      <c r="T68" s="231">
        <f t="shared" si="1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2.5" x14ac:dyDescent="0.25">
      <c r="A69" s="59" t="s">
        <v>134</v>
      </c>
      <c r="B69" s="59"/>
      <c r="C69" s="60"/>
      <c r="D69" s="60"/>
      <c r="E69" s="59"/>
      <c r="F69" s="25">
        <f t="shared" si="62"/>
        <v>0</v>
      </c>
      <c r="G69" s="74">
        <f>F69*'Consolidated Budget'!$C$9</f>
        <v>0</v>
      </c>
      <c r="H69" s="197">
        <f t="shared" si="63"/>
        <v>0</v>
      </c>
      <c r="I69" s="25">
        <f t="shared" si="63"/>
        <v>0</v>
      </c>
      <c r="J69" s="198"/>
      <c r="K69" s="223"/>
      <c r="L69" s="229"/>
      <c r="M69" s="224">
        <f t="shared" si="64"/>
        <v>0</v>
      </c>
      <c r="N69" s="224">
        <f t="shared" si="64"/>
        <v>0</v>
      </c>
      <c r="O69" s="231">
        <f t="shared" si="18"/>
        <v>0</v>
      </c>
      <c r="P69" s="392"/>
      <c r="Q69" s="387"/>
      <c r="R69" s="388">
        <f t="shared" si="65"/>
        <v>0</v>
      </c>
      <c r="S69" s="388">
        <f t="shared" si="65"/>
        <v>0</v>
      </c>
      <c r="T69" s="231">
        <f t="shared" si="1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2.5" x14ac:dyDescent="0.25">
      <c r="A70" s="59" t="s">
        <v>135</v>
      </c>
      <c r="B70" s="59"/>
      <c r="C70" s="60"/>
      <c r="D70" s="60"/>
      <c r="E70" s="59"/>
      <c r="F70" s="25">
        <f t="shared" si="62"/>
        <v>0</v>
      </c>
      <c r="G70" s="74">
        <f>F70*'Consolidated Budget'!$C$9</f>
        <v>0</v>
      </c>
      <c r="H70" s="197">
        <f t="shared" si="63"/>
        <v>0</v>
      </c>
      <c r="I70" s="25">
        <f t="shared" si="63"/>
        <v>0</v>
      </c>
      <c r="J70" s="198"/>
      <c r="K70" s="223"/>
      <c r="L70" s="229"/>
      <c r="M70" s="224">
        <f t="shared" si="64"/>
        <v>0</v>
      </c>
      <c r="N70" s="224">
        <f t="shared" si="64"/>
        <v>0</v>
      </c>
      <c r="O70" s="231">
        <f t="shared" si="18"/>
        <v>0</v>
      </c>
      <c r="P70" s="392"/>
      <c r="Q70" s="387"/>
      <c r="R70" s="388">
        <f t="shared" si="65"/>
        <v>0</v>
      </c>
      <c r="S70" s="388">
        <f t="shared" si="65"/>
        <v>0</v>
      </c>
      <c r="T70" s="231">
        <f t="shared" si="1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2.5" x14ac:dyDescent="0.25">
      <c r="A71" s="59" t="s">
        <v>136</v>
      </c>
      <c r="B71" s="59"/>
      <c r="C71" s="60"/>
      <c r="D71" s="60"/>
      <c r="E71" s="59"/>
      <c r="F71" s="25">
        <f t="shared" si="62"/>
        <v>0</v>
      </c>
      <c r="G71" s="74">
        <f>F71*'Consolidated Budget'!$C$9</f>
        <v>0</v>
      </c>
      <c r="H71" s="208">
        <f t="shared" si="63"/>
        <v>0</v>
      </c>
      <c r="I71" s="209">
        <f t="shared" si="63"/>
        <v>0</v>
      </c>
      <c r="J71" s="210"/>
      <c r="K71" s="225"/>
      <c r="L71" s="246"/>
      <c r="M71" s="226">
        <f t="shared" si="64"/>
        <v>0</v>
      </c>
      <c r="N71" s="226">
        <f t="shared" si="64"/>
        <v>0</v>
      </c>
      <c r="O71" s="232">
        <f t="shared" si="18"/>
        <v>0</v>
      </c>
      <c r="P71" s="393"/>
      <c r="Q71" s="390"/>
      <c r="R71" s="391">
        <f t="shared" si="65"/>
        <v>0</v>
      </c>
      <c r="S71" s="391">
        <f t="shared" si="65"/>
        <v>0</v>
      </c>
      <c r="T71" s="232">
        <f t="shared" si="1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2.5" x14ac:dyDescent="0.25">
      <c r="A72" s="494" t="s">
        <v>137</v>
      </c>
      <c r="B72" s="65" t="s">
        <v>23</v>
      </c>
      <c r="C72" s="633"/>
      <c r="D72" s="634"/>
      <c r="E72" s="635"/>
      <c r="F72" s="66">
        <f t="shared" ref="F72:L72" si="66">SUM(F73:F77)</f>
        <v>0</v>
      </c>
      <c r="G72" s="67">
        <f t="shared" si="66"/>
        <v>0</v>
      </c>
      <c r="H72" s="138">
        <f t="shared" si="66"/>
        <v>0</v>
      </c>
      <c r="I72" s="139">
        <f t="shared" si="66"/>
        <v>0</v>
      </c>
      <c r="J72" s="140"/>
      <c r="K72" s="502">
        <f t="shared" si="66"/>
        <v>0</v>
      </c>
      <c r="L72" s="503">
        <f t="shared" si="66"/>
        <v>0</v>
      </c>
      <c r="M72" s="504">
        <f t="shared" ref="M72:N72" si="67">SUM(M73:M77)</f>
        <v>0</v>
      </c>
      <c r="N72" s="504">
        <f t="shared" si="67"/>
        <v>0</v>
      </c>
      <c r="O72" s="344">
        <f t="shared" si="18"/>
        <v>0</v>
      </c>
      <c r="P72" s="407">
        <f t="shared" ref="P72:S72" si="68">SUM(P73:P77)</f>
        <v>0</v>
      </c>
      <c r="Q72" s="408">
        <f t="shared" si="68"/>
        <v>0</v>
      </c>
      <c r="R72" s="409">
        <f t="shared" si="68"/>
        <v>0</v>
      </c>
      <c r="S72" s="409">
        <f t="shared" si="68"/>
        <v>0</v>
      </c>
      <c r="T72" s="344">
        <f t="shared" si="1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2.5" x14ac:dyDescent="0.25">
      <c r="A73" s="59" t="s">
        <v>138</v>
      </c>
      <c r="B73" s="59"/>
      <c r="C73" s="60"/>
      <c r="D73" s="60"/>
      <c r="E73" s="59"/>
      <c r="F73" s="25">
        <f t="shared" ref="F73:F77" si="69">D73*E73</f>
        <v>0</v>
      </c>
      <c r="G73" s="74">
        <f>F73*'Consolidated Budget'!$C$9</f>
        <v>0</v>
      </c>
      <c r="H73" s="205">
        <f t="shared" ref="H73:I77" si="70">F73*$J$8</f>
        <v>0</v>
      </c>
      <c r="I73" s="206">
        <f t="shared" si="70"/>
        <v>0</v>
      </c>
      <c r="J73" s="207"/>
      <c r="K73" s="258"/>
      <c r="L73" s="259"/>
      <c r="M73" s="501">
        <f t="shared" ref="M73:N77" si="71">H73-K73</f>
        <v>0</v>
      </c>
      <c r="N73" s="501">
        <f t="shared" si="71"/>
        <v>0</v>
      </c>
      <c r="O73" s="480">
        <f t="shared" si="18"/>
        <v>0</v>
      </c>
      <c r="P73" s="403"/>
      <c r="Q73" s="384"/>
      <c r="R73" s="385">
        <f t="shared" ref="R73:S77" si="72">H73-P73</f>
        <v>0</v>
      </c>
      <c r="S73" s="385">
        <f t="shared" si="72"/>
        <v>0</v>
      </c>
      <c r="T73" s="452">
        <f t="shared" si="1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2.5" x14ac:dyDescent="0.25">
      <c r="A74" s="59" t="s">
        <v>139</v>
      </c>
      <c r="B74" s="59"/>
      <c r="C74" s="60"/>
      <c r="D74" s="60"/>
      <c r="E74" s="59"/>
      <c r="F74" s="25">
        <f t="shared" si="69"/>
        <v>0</v>
      </c>
      <c r="G74" s="74">
        <f>F74*'Consolidated Budget'!$C$9</f>
        <v>0</v>
      </c>
      <c r="H74" s="197">
        <f t="shared" si="70"/>
        <v>0</v>
      </c>
      <c r="I74" s="25">
        <f t="shared" si="70"/>
        <v>0</v>
      </c>
      <c r="J74" s="198"/>
      <c r="K74" s="223"/>
      <c r="L74" s="229"/>
      <c r="M74" s="224">
        <f t="shared" si="71"/>
        <v>0</v>
      </c>
      <c r="N74" s="224">
        <f t="shared" si="71"/>
        <v>0</v>
      </c>
      <c r="O74" s="231">
        <f t="shared" si="18"/>
        <v>0</v>
      </c>
      <c r="P74" s="392"/>
      <c r="Q74" s="387"/>
      <c r="R74" s="388">
        <f t="shared" si="72"/>
        <v>0</v>
      </c>
      <c r="S74" s="388">
        <f t="shared" si="72"/>
        <v>0</v>
      </c>
      <c r="T74" s="231">
        <f t="shared" si="19"/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2.5" x14ac:dyDescent="0.25">
      <c r="A75" s="59" t="s">
        <v>140</v>
      </c>
      <c r="B75" s="59"/>
      <c r="C75" s="60"/>
      <c r="D75" s="60"/>
      <c r="E75" s="59"/>
      <c r="F75" s="25">
        <f t="shared" si="69"/>
        <v>0</v>
      </c>
      <c r="G75" s="74">
        <f>F75*'Consolidated Budget'!$C$9</f>
        <v>0</v>
      </c>
      <c r="H75" s="197">
        <f t="shared" si="70"/>
        <v>0</v>
      </c>
      <c r="I75" s="25">
        <f t="shared" si="70"/>
        <v>0</v>
      </c>
      <c r="J75" s="198"/>
      <c r="K75" s="223"/>
      <c r="L75" s="229"/>
      <c r="M75" s="224">
        <f t="shared" si="71"/>
        <v>0</v>
      </c>
      <c r="N75" s="224">
        <f t="shared" si="71"/>
        <v>0</v>
      </c>
      <c r="O75" s="231">
        <f t="shared" si="18"/>
        <v>0</v>
      </c>
      <c r="P75" s="392"/>
      <c r="Q75" s="387"/>
      <c r="R75" s="388">
        <f t="shared" si="72"/>
        <v>0</v>
      </c>
      <c r="S75" s="388">
        <f t="shared" si="72"/>
        <v>0</v>
      </c>
      <c r="T75" s="231">
        <f t="shared" si="19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2.5" x14ac:dyDescent="0.25">
      <c r="A76" s="59" t="s">
        <v>141</v>
      </c>
      <c r="B76" s="59"/>
      <c r="C76" s="60"/>
      <c r="D76" s="60"/>
      <c r="E76" s="59"/>
      <c r="F76" s="25">
        <f t="shared" si="69"/>
        <v>0</v>
      </c>
      <c r="G76" s="74">
        <f>F76*'Consolidated Budget'!$C$9</f>
        <v>0</v>
      </c>
      <c r="H76" s="197">
        <f t="shared" si="70"/>
        <v>0</v>
      </c>
      <c r="I76" s="25">
        <f t="shared" si="70"/>
        <v>0</v>
      </c>
      <c r="J76" s="198"/>
      <c r="K76" s="223"/>
      <c r="L76" s="229"/>
      <c r="M76" s="224">
        <f t="shared" si="71"/>
        <v>0</v>
      </c>
      <c r="N76" s="224">
        <f t="shared" si="71"/>
        <v>0</v>
      </c>
      <c r="O76" s="231">
        <f t="shared" si="18"/>
        <v>0</v>
      </c>
      <c r="P76" s="392"/>
      <c r="Q76" s="387"/>
      <c r="R76" s="388">
        <f t="shared" si="72"/>
        <v>0</v>
      </c>
      <c r="S76" s="388">
        <f t="shared" si="72"/>
        <v>0</v>
      </c>
      <c r="T76" s="231">
        <f t="shared" si="19"/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2.5" x14ac:dyDescent="0.25">
      <c r="A77" s="59" t="s">
        <v>142</v>
      </c>
      <c r="B77" s="59"/>
      <c r="C77" s="60"/>
      <c r="D77" s="60"/>
      <c r="E77" s="59"/>
      <c r="F77" s="25">
        <f t="shared" si="69"/>
        <v>0</v>
      </c>
      <c r="G77" s="74">
        <f>F77*'Consolidated Budget'!$C$9</f>
        <v>0</v>
      </c>
      <c r="H77" s="208">
        <f t="shared" si="70"/>
        <v>0</v>
      </c>
      <c r="I77" s="209">
        <f t="shared" si="70"/>
        <v>0</v>
      </c>
      <c r="J77" s="210"/>
      <c r="K77" s="225"/>
      <c r="L77" s="246"/>
      <c r="M77" s="226">
        <f t="shared" si="71"/>
        <v>0</v>
      </c>
      <c r="N77" s="226">
        <f t="shared" si="71"/>
        <v>0</v>
      </c>
      <c r="O77" s="232">
        <f t="shared" si="18"/>
        <v>0</v>
      </c>
      <c r="P77" s="393"/>
      <c r="Q77" s="390"/>
      <c r="R77" s="391">
        <f t="shared" si="72"/>
        <v>0</v>
      </c>
      <c r="S77" s="391">
        <f t="shared" si="72"/>
        <v>0</v>
      </c>
      <c r="T77" s="232">
        <f t="shared" si="19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2.5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73">SUM(F79:F83)</f>
        <v>0</v>
      </c>
      <c r="G78" s="67">
        <f t="shared" si="73"/>
        <v>0</v>
      </c>
      <c r="H78" s="138">
        <f t="shared" si="73"/>
        <v>0</v>
      </c>
      <c r="I78" s="139">
        <f t="shared" si="73"/>
        <v>0</v>
      </c>
      <c r="J78" s="140"/>
      <c r="K78" s="502">
        <f t="shared" si="73"/>
        <v>0</v>
      </c>
      <c r="L78" s="503">
        <f t="shared" si="73"/>
        <v>0</v>
      </c>
      <c r="M78" s="504">
        <f t="shared" ref="M78:N78" si="74">SUM(M79:M83)</f>
        <v>0</v>
      </c>
      <c r="N78" s="504">
        <f t="shared" si="74"/>
        <v>0</v>
      </c>
      <c r="O78" s="344">
        <f t="shared" si="18"/>
        <v>0</v>
      </c>
      <c r="P78" s="407">
        <f t="shared" ref="P78:S78" si="75">SUM(P79:P83)</f>
        <v>0</v>
      </c>
      <c r="Q78" s="408">
        <f t="shared" si="75"/>
        <v>0</v>
      </c>
      <c r="R78" s="409">
        <f t="shared" si="75"/>
        <v>0</v>
      </c>
      <c r="S78" s="409">
        <f t="shared" si="75"/>
        <v>0</v>
      </c>
      <c r="T78" s="344">
        <f t="shared" si="1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2.5" x14ac:dyDescent="0.25">
      <c r="A79" s="72" t="s">
        <v>144</v>
      </c>
      <c r="B79" s="59"/>
      <c r="C79" s="60"/>
      <c r="D79" s="60"/>
      <c r="E79" s="59"/>
      <c r="F79" s="25">
        <f t="shared" ref="F79:F83" si="76">D79*E79</f>
        <v>0</v>
      </c>
      <c r="G79" s="74">
        <f>F79*'Consolidated Budget'!$C$9</f>
        <v>0</v>
      </c>
      <c r="H79" s="205">
        <f t="shared" ref="H79:I83" si="77">F79*$J$8</f>
        <v>0</v>
      </c>
      <c r="I79" s="206">
        <f t="shared" si="77"/>
        <v>0</v>
      </c>
      <c r="J79" s="207"/>
      <c r="K79" s="220"/>
      <c r="L79" s="212"/>
      <c r="M79" s="222">
        <f t="shared" ref="M79:N83" si="78">H79-K79</f>
        <v>0</v>
      </c>
      <c r="N79" s="222">
        <f t="shared" si="78"/>
        <v>0</v>
      </c>
      <c r="O79" s="234">
        <f t="shared" si="18"/>
        <v>0</v>
      </c>
      <c r="P79" s="410"/>
      <c r="Q79" s="384"/>
      <c r="R79" s="385">
        <f t="shared" ref="R79:S83" si="79">H79-P79</f>
        <v>0</v>
      </c>
      <c r="S79" s="385">
        <f t="shared" si="79"/>
        <v>0</v>
      </c>
      <c r="T79" s="234">
        <f t="shared" si="1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2.5" x14ac:dyDescent="0.25">
      <c r="A80" s="72" t="s">
        <v>145</v>
      </c>
      <c r="B80" s="59"/>
      <c r="C80" s="60"/>
      <c r="D80" s="60"/>
      <c r="E80" s="59"/>
      <c r="F80" s="25">
        <f t="shared" si="76"/>
        <v>0</v>
      </c>
      <c r="G80" s="74">
        <f>F80*'Consolidated Budget'!$C$9</f>
        <v>0</v>
      </c>
      <c r="H80" s="197">
        <f t="shared" si="77"/>
        <v>0</v>
      </c>
      <c r="I80" s="25">
        <f t="shared" si="77"/>
        <v>0</v>
      </c>
      <c r="J80" s="198"/>
      <c r="K80" s="223"/>
      <c r="L80" s="229"/>
      <c r="M80" s="224">
        <f t="shared" si="78"/>
        <v>0</v>
      </c>
      <c r="N80" s="224">
        <f t="shared" si="78"/>
        <v>0</v>
      </c>
      <c r="O80" s="231">
        <f t="shared" si="18"/>
        <v>0</v>
      </c>
      <c r="P80" s="392"/>
      <c r="Q80" s="387"/>
      <c r="R80" s="388">
        <f t="shared" si="79"/>
        <v>0</v>
      </c>
      <c r="S80" s="388">
        <f t="shared" si="79"/>
        <v>0</v>
      </c>
      <c r="T80" s="231">
        <f t="shared" si="1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2.5" x14ac:dyDescent="0.25">
      <c r="A81" s="72" t="s">
        <v>146</v>
      </c>
      <c r="B81" s="59"/>
      <c r="C81" s="60"/>
      <c r="D81" s="60"/>
      <c r="E81" s="59"/>
      <c r="F81" s="25">
        <f t="shared" si="76"/>
        <v>0</v>
      </c>
      <c r="G81" s="74">
        <f>F81*'Consolidated Budget'!$C$9</f>
        <v>0</v>
      </c>
      <c r="H81" s="197">
        <f t="shared" si="77"/>
        <v>0</v>
      </c>
      <c r="I81" s="25">
        <f t="shared" si="77"/>
        <v>0</v>
      </c>
      <c r="J81" s="198"/>
      <c r="K81" s="223"/>
      <c r="L81" s="229"/>
      <c r="M81" s="224">
        <f t="shared" si="78"/>
        <v>0</v>
      </c>
      <c r="N81" s="224">
        <f t="shared" si="78"/>
        <v>0</v>
      </c>
      <c r="O81" s="231">
        <f t="shared" si="18"/>
        <v>0</v>
      </c>
      <c r="P81" s="392"/>
      <c r="Q81" s="387"/>
      <c r="R81" s="388">
        <f t="shared" si="79"/>
        <v>0</v>
      </c>
      <c r="S81" s="388">
        <f t="shared" si="79"/>
        <v>0</v>
      </c>
      <c r="T81" s="231">
        <f t="shared" si="1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2.5" x14ac:dyDescent="0.25">
      <c r="A82" s="72" t="s">
        <v>147</v>
      </c>
      <c r="B82" s="59"/>
      <c r="C82" s="60"/>
      <c r="D82" s="60"/>
      <c r="E82" s="59"/>
      <c r="F82" s="25">
        <f t="shared" si="76"/>
        <v>0</v>
      </c>
      <c r="G82" s="74">
        <f>F82*'Consolidated Budget'!$C$9</f>
        <v>0</v>
      </c>
      <c r="H82" s="197">
        <f t="shared" si="77"/>
        <v>0</v>
      </c>
      <c r="I82" s="25">
        <f t="shared" si="77"/>
        <v>0</v>
      </c>
      <c r="J82" s="198"/>
      <c r="K82" s="223"/>
      <c r="L82" s="229"/>
      <c r="M82" s="224">
        <f t="shared" si="78"/>
        <v>0</v>
      </c>
      <c r="N82" s="224">
        <f t="shared" si="78"/>
        <v>0</v>
      </c>
      <c r="O82" s="231">
        <f t="shared" si="18"/>
        <v>0</v>
      </c>
      <c r="P82" s="392"/>
      <c r="Q82" s="387"/>
      <c r="R82" s="388">
        <f t="shared" si="79"/>
        <v>0</v>
      </c>
      <c r="S82" s="388">
        <f t="shared" si="79"/>
        <v>0</v>
      </c>
      <c r="T82" s="231">
        <f t="shared" si="1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2.5" x14ac:dyDescent="0.25">
      <c r="A83" s="72" t="s">
        <v>148</v>
      </c>
      <c r="B83" s="59"/>
      <c r="C83" s="60"/>
      <c r="D83" s="60"/>
      <c r="E83" s="59"/>
      <c r="F83" s="25">
        <f t="shared" si="76"/>
        <v>0</v>
      </c>
      <c r="G83" s="74">
        <f>F83*'Consolidated Budget'!$C$9</f>
        <v>0</v>
      </c>
      <c r="H83" s="208">
        <f t="shared" si="77"/>
        <v>0</v>
      </c>
      <c r="I83" s="209">
        <f t="shared" si="77"/>
        <v>0</v>
      </c>
      <c r="J83" s="210"/>
      <c r="K83" s="225"/>
      <c r="L83" s="246"/>
      <c r="M83" s="226">
        <f t="shared" si="78"/>
        <v>0</v>
      </c>
      <c r="N83" s="226">
        <f t="shared" si="78"/>
        <v>0</v>
      </c>
      <c r="O83" s="232">
        <f t="shared" si="18"/>
        <v>0</v>
      </c>
      <c r="P83" s="393"/>
      <c r="Q83" s="390"/>
      <c r="R83" s="391">
        <f t="shared" si="79"/>
        <v>0</v>
      </c>
      <c r="S83" s="391">
        <f t="shared" si="79"/>
        <v>0</v>
      </c>
      <c r="T83" s="232">
        <f t="shared" si="1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2.5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80">SUM(F85:F89)</f>
        <v>0</v>
      </c>
      <c r="G84" s="67">
        <f t="shared" si="80"/>
        <v>0</v>
      </c>
      <c r="H84" s="138">
        <f t="shared" si="80"/>
        <v>0</v>
      </c>
      <c r="I84" s="139">
        <f t="shared" si="80"/>
        <v>0</v>
      </c>
      <c r="J84" s="140"/>
      <c r="K84" s="502">
        <f t="shared" si="80"/>
        <v>0</v>
      </c>
      <c r="L84" s="503">
        <f t="shared" si="80"/>
        <v>0</v>
      </c>
      <c r="M84" s="504">
        <f t="shared" ref="M84:N84" si="81">SUM(M85:M89)</f>
        <v>0</v>
      </c>
      <c r="N84" s="504">
        <f t="shared" si="81"/>
        <v>0</v>
      </c>
      <c r="O84" s="344">
        <f t="shared" si="18"/>
        <v>0</v>
      </c>
      <c r="P84" s="407">
        <f t="shared" ref="P84:S84" si="82">SUM(P85:P89)</f>
        <v>0</v>
      </c>
      <c r="Q84" s="408">
        <f t="shared" si="82"/>
        <v>0</v>
      </c>
      <c r="R84" s="409">
        <f t="shared" si="82"/>
        <v>0</v>
      </c>
      <c r="S84" s="409">
        <f t="shared" si="82"/>
        <v>0</v>
      </c>
      <c r="T84" s="344">
        <f t="shared" si="1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2.5" x14ac:dyDescent="0.25">
      <c r="A85" s="72" t="s">
        <v>150</v>
      </c>
      <c r="B85" s="59"/>
      <c r="C85" s="60"/>
      <c r="D85" s="60"/>
      <c r="E85" s="59"/>
      <c r="F85" s="25">
        <f t="shared" ref="F85:F89" si="83">D85*E85</f>
        <v>0</v>
      </c>
      <c r="G85" s="74">
        <f>F85*'Consolidated Budget'!$C$9</f>
        <v>0</v>
      </c>
      <c r="H85" s="205">
        <f t="shared" ref="H85:I89" si="84">F85*$J$8</f>
        <v>0</v>
      </c>
      <c r="I85" s="206">
        <f t="shared" si="84"/>
        <v>0</v>
      </c>
      <c r="J85" s="207"/>
      <c r="K85" s="220"/>
      <c r="L85" s="212"/>
      <c r="M85" s="222">
        <f t="shared" ref="M85:N89" si="85">H85-K85</f>
        <v>0</v>
      </c>
      <c r="N85" s="222">
        <f t="shared" si="85"/>
        <v>0</v>
      </c>
      <c r="O85" s="234">
        <f t="shared" si="18"/>
        <v>0</v>
      </c>
      <c r="P85" s="410"/>
      <c r="Q85" s="384"/>
      <c r="R85" s="385">
        <f t="shared" ref="R85:S89" si="86">H85-P85</f>
        <v>0</v>
      </c>
      <c r="S85" s="385">
        <f t="shared" si="86"/>
        <v>0</v>
      </c>
      <c r="T85" s="234">
        <f t="shared" si="1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2.5" x14ac:dyDescent="0.25">
      <c r="A86" s="72" t="s">
        <v>151</v>
      </c>
      <c r="B86" s="59"/>
      <c r="C86" s="60"/>
      <c r="D86" s="60"/>
      <c r="E86" s="59"/>
      <c r="F86" s="25">
        <f t="shared" si="83"/>
        <v>0</v>
      </c>
      <c r="G86" s="74">
        <f>F86*'Consolidated Budget'!$C$9</f>
        <v>0</v>
      </c>
      <c r="H86" s="197">
        <f t="shared" si="84"/>
        <v>0</v>
      </c>
      <c r="I86" s="25">
        <f t="shared" si="84"/>
        <v>0</v>
      </c>
      <c r="J86" s="198"/>
      <c r="K86" s="223"/>
      <c r="L86" s="229"/>
      <c r="M86" s="224">
        <f t="shared" si="85"/>
        <v>0</v>
      </c>
      <c r="N86" s="224">
        <f t="shared" si="85"/>
        <v>0</v>
      </c>
      <c r="O86" s="231">
        <f t="shared" si="18"/>
        <v>0</v>
      </c>
      <c r="P86" s="392"/>
      <c r="Q86" s="387"/>
      <c r="R86" s="388">
        <f t="shared" si="86"/>
        <v>0</v>
      </c>
      <c r="S86" s="388">
        <f t="shared" si="86"/>
        <v>0</v>
      </c>
      <c r="T86" s="231">
        <f t="shared" si="1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2.5" x14ac:dyDescent="0.25">
      <c r="A87" s="72" t="s">
        <v>152</v>
      </c>
      <c r="B87" s="59"/>
      <c r="C87" s="60"/>
      <c r="D87" s="60"/>
      <c r="E87" s="59"/>
      <c r="F87" s="25">
        <f t="shared" si="83"/>
        <v>0</v>
      </c>
      <c r="G87" s="74">
        <f>F87*'Consolidated Budget'!$C$9</f>
        <v>0</v>
      </c>
      <c r="H87" s="197">
        <f t="shared" si="84"/>
        <v>0</v>
      </c>
      <c r="I87" s="25">
        <f t="shared" si="84"/>
        <v>0</v>
      </c>
      <c r="J87" s="198"/>
      <c r="K87" s="223"/>
      <c r="L87" s="229"/>
      <c r="M87" s="224">
        <f t="shared" si="85"/>
        <v>0</v>
      </c>
      <c r="N87" s="224">
        <f t="shared" si="85"/>
        <v>0</v>
      </c>
      <c r="O87" s="231">
        <f t="shared" si="18"/>
        <v>0</v>
      </c>
      <c r="P87" s="392"/>
      <c r="Q87" s="387"/>
      <c r="R87" s="388">
        <f t="shared" si="86"/>
        <v>0</v>
      </c>
      <c r="S87" s="388">
        <f t="shared" si="86"/>
        <v>0</v>
      </c>
      <c r="T87" s="231">
        <f t="shared" si="1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2.5" x14ac:dyDescent="0.25">
      <c r="A88" s="72" t="s">
        <v>153</v>
      </c>
      <c r="B88" s="59"/>
      <c r="C88" s="60"/>
      <c r="D88" s="60"/>
      <c r="E88" s="59"/>
      <c r="F88" s="25">
        <f t="shared" si="83"/>
        <v>0</v>
      </c>
      <c r="G88" s="74">
        <f>F88*'Consolidated Budget'!$C$9</f>
        <v>0</v>
      </c>
      <c r="H88" s="197">
        <f t="shared" si="84"/>
        <v>0</v>
      </c>
      <c r="I88" s="25">
        <f t="shared" si="84"/>
        <v>0</v>
      </c>
      <c r="J88" s="198"/>
      <c r="K88" s="223"/>
      <c r="L88" s="229"/>
      <c r="M88" s="224">
        <f t="shared" si="85"/>
        <v>0</v>
      </c>
      <c r="N88" s="224">
        <f t="shared" si="85"/>
        <v>0</v>
      </c>
      <c r="O88" s="231">
        <f t="shared" si="18"/>
        <v>0</v>
      </c>
      <c r="P88" s="392"/>
      <c r="Q88" s="387"/>
      <c r="R88" s="388">
        <f t="shared" si="86"/>
        <v>0</v>
      </c>
      <c r="S88" s="388">
        <f t="shared" si="86"/>
        <v>0</v>
      </c>
      <c r="T88" s="231">
        <f t="shared" si="1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2.5" x14ac:dyDescent="0.25">
      <c r="A89" s="72" t="s">
        <v>154</v>
      </c>
      <c r="B89" s="59"/>
      <c r="C89" s="60"/>
      <c r="D89" s="60"/>
      <c r="E89" s="59"/>
      <c r="F89" s="25">
        <f t="shared" si="83"/>
        <v>0</v>
      </c>
      <c r="G89" s="74">
        <f>F89*'Consolidated Budget'!$C$9</f>
        <v>0</v>
      </c>
      <c r="H89" s="208">
        <f t="shared" si="84"/>
        <v>0</v>
      </c>
      <c r="I89" s="209">
        <f t="shared" si="84"/>
        <v>0</v>
      </c>
      <c r="J89" s="210"/>
      <c r="K89" s="225"/>
      <c r="L89" s="246"/>
      <c r="M89" s="226">
        <f t="shared" si="85"/>
        <v>0</v>
      </c>
      <c r="N89" s="226">
        <f t="shared" si="85"/>
        <v>0</v>
      </c>
      <c r="O89" s="232">
        <f t="shared" si="18"/>
        <v>0</v>
      </c>
      <c r="P89" s="393"/>
      <c r="Q89" s="390"/>
      <c r="R89" s="391">
        <f t="shared" si="86"/>
        <v>0</v>
      </c>
      <c r="S89" s="391">
        <f t="shared" si="86"/>
        <v>0</v>
      </c>
      <c r="T89" s="232">
        <f t="shared" si="1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2.5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87">SUM(F91:F95)</f>
        <v>0</v>
      </c>
      <c r="G90" s="67">
        <f t="shared" si="87"/>
        <v>0</v>
      </c>
      <c r="H90" s="138">
        <f t="shared" si="87"/>
        <v>0</v>
      </c>
      <c r="I90" s="139">
        <f t="shared" si="87"/>
        <v>0</v>
      </c>
      <c r="J90" s="140"/>
      <c r="K90" s="502">
        <f t="shared" si="87"/>
        <v>0</v>
      </c>
      <c r="L90" s="503">
        <f t="shared" si="87"/>
        <v>0</v>
      </c>
      <c r="M90" s="504">
        <f t="shared" ref="M90:N90" si="88">SUM(M91:M95)</f>
        <v>0</v>
      </c>
      <c r="N90" s="504">
        <f t="shared" si="88"/>
        <v>0</v>
      </c>
      <c r="O90" s="344">
        <f t="shared" si="18"/>
        <v>0</v>
      </c>
      <c r="P90" s="407">
        <f t="shared" ref="P90:S90" si="89">SUM(P91:P95)</f>
        <v>0</v>
      </c>
      <c r="Q90" s="408">
        <f t="shared" si="89"/>
        <v>0</v>
      </c>
      <c r="R90" s="409">
        <f t="shared" si="89"/>
        <v>0</v>
      </c>
      <c r="S90" s="409">
        <f t="shared" si="89"/>
        <v>0</v>
      </c>
      <c r="T90" s="344">
        <f t="shared" si="1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2.5" x14ac:dyDescent="0.25">
      <c r="A91" s="72" t="s">
        <v>156</v>
      </c>
      <c r="B91" s="59"/>
      <c r="C91" s="60"/>
      <c r="D91" s="60"/>
      <c r="E91" s="59"/>
      <c r="F91" s="25">
        <f t="shared" ref="F91:F95" si="90">D91*E91</f>
        <v>0</v>
      </c>
      <c r="G91" s="74">
        <f>F91*'Consolidated Budget'!$C$9</f>
        <v>0</v>
      </c>
      <c r="H91" s="205">
        <f t="shared" ref="H91:I95" si="91">F91*$J$8</f>
        <v>0</v>
      </c>
      <c r="I91" s="206">
        <f t="shared" si="91"/>
        <v>0</v>
      </c>
      <c r="J91" s="207"/>
      <c r="K91" s="258"/>
      <c r="L91" s="259"/>
      <c r="M91" s="501">
        <f t="shared" ref="M91:N95" si="92">H91-K91</f>
        <v>0</v>
      </c>
      <c r="N91" s="501">
        <f t="shared" si="92"/>
        <v>0</v>
      </c>
      <c r="O91" s="480">
        <f t="shared" si="18"/>
        <v>0</v>
      </c>
      <c r="P91" s="403"/>
      <c r="Q91" s="384"/>
      <c r="R91" s="385">
        <f t="shared" ref="R91:S95" si="93">H91-P91</f>
        <v>0</v>
      </c>
      <c r="S91" s="385">
        <f t="shared" si="93"/>
        <v>0</v>
      </c>
      <c r="T91" s="452">
        <f t="shared" si="1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2.5" x14ac:dyDescent="0.25">
      <c r="A92" s="72" t="s">
        <v>157</v>
      </c>
      <c r="B92" s="59"/>
      <c r="C92" s="60"/>
      <c r="D92" s="60"/>
      <c r="E92" s="59"/>
      <c r="F92" s="25">
        <f t="shared" si="90"/>
        <v>0</v>
      </c>
      <c r="G92" s="74">
        <f>F92*'Consolidated Budget'!$C$9</f>
        <v>0</v>
      </c>
      <c r="H92" s="197">
        <f t="shared" si="91"/>
        <v>0</v>
      </c>
      <c r="I92" s="25">
        <f t="shared" si="91"/>
        <v>0</v>
      </c>
      <c r="J92" s="198"/>
      <c r="K92" s="223"/>
      <c r="L92" s="229"/>
      <c r="M92" s="224">
        <f t="shared" si="92"/>
        <v>0</v>
      </c>
      <c r="N92" s="224">
        <f t="shared" si="92"/>
        <v>0</v>
      </c>
      <c r="O92" s="231">
        <f t="shared" si="18"/>
        <v>0</v>
      </c>
      <c r="P92" s="392"/>
      <c r="Q92" s="387"/>
      <c r="R92" s="388">
        <f t="shared" si="93"/>
        <v>0</v>
      </c>
      <c r="S92" s="388">
        <f t="shared" si="93"/>
        <v>0</v>
      </c>
      <c r="T92" s="231">
        <f t="shared" si="1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2.5" x14ac:dyDescent="0.25">
      <c r="A93" s="72" t="s">
        <v>158</v>
      </c>
      <c r="B93" s="59"/>
      <c r="C93" s="60"/>
      <c r="D93" s="60"/>
      <c r="E93" s="59"/>
      <c r="F93" s="25">
        <f t="shared" si="90"/>
        <v>0</v>
      </c>
      <c r="G93" s="74">
        <f>F93*'Consolidated Budget'!$C$9</f>
        <v>0</v>
      </c>
      <c r="H93" s="197">
        <f t="shared" si="91"/>
        <v>0</v>
      </c>
      <c r="I93" s="25">
        <f t="shared" si="91"/>
        <v>0</v>
      </c>
      <c r="J93" s="198"/>
      <c r="K93" s="223"/>
      <c r="L93" s="229"/>
      <c r="M93" s="224">
        <f t="shared" si="92"/>
        <v>0</v>
      </c>
      <c r="N93" s="224">
        <f t="shared" si="92"/>
        <v>0</v>
      </c>
      <c r="O93" s="231">
        <f t="shared" si="18"/>
        <v>0</v>
      </c>
      <c r="P93" s="392"/>
      <c r="Q93" s="387"/>
      <c r="R93" s="388">
        <f t="shared" si="93"/>
        <v>0</v>
      </c>
      <c r="S93" s="388">
        <f t="shared" si="93"/>
        <v>0</v>
      </c>
      <c r="T93" s="231">
        <f t="shared" si="1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2.5" x14ac:dyDescent="0.25">
      <c r="A94" s="72" t="s">
        <v>159</v>
      </c>
      <c r="B94" s="59"/>
      <c r="C94" s="60"/>
      <c r="D94" s="60"/>
      <c r="E94" s="59"/>
      <c r="F94" s="25">
        <f t="shared" si="90"/>
        <v>0</v>
      </c>
      <c r="G94" s="74">
        <f>F94*'Consolidated Budget'!$C$9</f>
        <v>0</v>
      </c>
      <c r="H94" s="197">
        <f t="shared" si="91"/>
        <v>0</v>
      </c>
      <c r="I94" s="25">
        <f t="shared" si="91"/>
        <v>0</v>
      </c>
      <c r="J94" s="198"/>
      <c r="K94" s="223"/>
      <c r="L94" s="229"/>
      <c r="M94" s="224">
        <f t="shared" si="92"/>
        <v>0</v>
      </c>
      <c r="N94" s="224">
        <f t="shared" si="92"/>
        <v>0</v>
      </c>
      <c r="O94" s="231">
        <f t="shared" ref="O94:O102" si="94">IFERROR(L94/I94,0)</f>
        <v>0</v>
      </c>
      <c r="P94" s="392"/>
      <c r="Q94" s="387"/>
      <c r="R94" s="388">
        <f t="shared" si="93"/>
        <v>0</v>
      </c>
      <c r="S94" s="388">
        <f t="shared" si="93"/>
        <v>0</v>
      </c>
      <c r="T94" s="231">
        <f t="shared" ref="T94:T102" si="95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2.5" x14ac:dyDescent="0.25">
      <c r="A95" s="72" t="s">
        <v>160</v>
      </c>
      <c r="B95" s="59"/>
      <c r="C95" s="60"/>
      <c r="D95" s="60"/>
      <c r="E95" s="59"/>
      <c r="F95" s="25">
        <f t="shared" si="90"/>
        <v>0</v>
      </c>
      <c r="G95" s="74">
        <f>F95*'Consolidated Budget'!$C$9</f>
        <v>0</v>
      </c>
      <c r="H95" s="208">
        <f t="shared" si="91"/>
        <v>0</v>
      </c>
      <c r="I95" s="209">
        <f t="shared" si="91"/>
        <v>0</v>
      </c>
      <c r="J95" s="210"/>
      <c r="K95" s="225"/>
      <c r="L95" s="246"/>
      <c r="M95" s="226">
        <f t="shared" si="92"/>
        <v>0</v>
      </c>
      <c r="N95" s="226">
        <f t="shared" si="92"/>
        <v>0</v>
      </c>
      <c r="O95" s="232">
        <f t="shared" si="94"/>
        <v>0</v>
      </c>
      <c r="P95" s="393"/>
      <c r="Q95" s="390"/>
      <c r="R95" s="391">
        <f t="shared" si="93"/>
        <v>0</v>
      </c>
      <c r="S95" s="391">
        <f t="shared" si="93"/>
        <v>0</v>
      </c>
      <c r="T95" s="232">
        <f t="shared" si="95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2.5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96">SUM(F97:F101)</f>
        <v>0</v>
      </c>
      <c r="G96" s="67">
        <f t="shared" si="96"/>
        <v>0</v>
      </c>
      <c r="H96" s="138">
        <f t="shared" si="96"/>
        <v>0</v>
      </c>
      <c r="I96" s="139">
        <f t="shared" si="96"/>
        <v>0</v>
      </c>
      <c r="J96" s="140"/>
      <c r="K96" s="502">
        <f t="shared" si="96"/>
        <v>0</v>
      </c>
      <c r="L96" s="503">
        <f t="shared" si="96"/>
        <v>0</v>
      </c>
      <c r="M96" s="504">
        <f t="shared" ref="M96:N96" si="97">SUM(M97:M101)</f>
        <v>0</v>
      </c>
      <c r="N96" s="504">
        <f t="shared" si="97"/>
        <v>0</v>
      </c>
      <c r="O96" s="344">
        <f t="shared" si="94"/>
        <v>0</v>
      </c>
      <c r="P96" s="407">
        <f t="shared" ref="P96:S96" si="98">SUM(P97:P101)</f>
        <v>0</v>
      </c>
      <c r="Q96" s="408">
        <f t="shared" si="98"/>
        <v>0</v>
      </c>
      <c r="R96" s="409">
        <f t="shared" si="98"/>
        <v>0</v>
      </c>
      <c r="S96" s="409">
        <f t="shared" si="98"/>
        <v>0</v>
      </c>
      <c r="T96" s="344">
        <f t="shared" si="95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2.5" x14ac:dyDescent="0.25">
      <c r="A97" s="72" t="s">
        <v>162</v>
      </c>
      <c r="B97" s="59"/>
      <c r="C97" s="60"/>
      <c r="D97" s="60"/>
      <c r="E97" s="59"/>
      <c r="F97" s="25">
        <f t="shared" ref="F97:F101" si="99">D97*E97</f>
        <v>0</v>
      </c>
      <c r="G97" s="74">
        <f>F97*'Consolidated Budget'!$C$9</f>
        <v>0</v>
      </c>
      <c r="H97" s="205">
        <f t="shared" ref="H97:I101" si="100">F97*$J$8</f>
        <v>0</v>
      </c>
      <c r="I97" s="206">
        <f t="shared" si="100"/>
        <v>0</v>
      </c>
      <c r="J97" s="207"/>
      <c r="K97" s="258"/>
      <c r="L97" s="259"/>
      <c r="M97" s="501">
        <f t="shared" ref="M97:N101" si="101">H97-K97</f>
        <v>0</v>
      </c>
      <c r="N97" s="501">
        <f t="shared" si="101"/>
        <v>0</v>
      </c>
      <c r="O97" s="480">
        <f t="shared" si="94"/>
        <v>0</v>
      </c>
      <c r="P97" s="403"/>
      <c r="Q97" s="384"/>
      <c r="R97" s="385">
        <f t="shared" ref="R97:S101" si="102">H97-P97</f>
        <v>0</v>
      </c>
      <c r="S97" s="385">
        <f t="shared" si="102"/>
        <v>0</v>
      </c>
      <c r="T97" s="452">
        <f t="shared" si="95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2.5" x14ac:dyDescent="0.25">
      <c r="A98" s="72" t="s">
        <v>163</v>
      </c>
      <c r="B98" s="59"/>
      <c r="C98" s="60"/>
      <c r="D98" s="60"/>
      <c r="E98" s="59"/>
      <c r="F98" s="25">
        <f t="shared" si="99"/>
        <v>0</v>
      </c>
      <c r="G98" s="74">
        <f>F98*'Consolidated Budget'!$C$9</f>
        <v>0</v>
      </c>
      <c r="H98" s="197">
        <f t="shared" si="100"/>
        <v>0</v>
      </c>
      <c r="I98" s="25">
        <f t="shared" si="100"/>
        <v>0</v>
      </c>
      <c r="J98" s="198"/>
      <c r="K98" s="223"/>
      <c r="L98" s="229"/>
      <c r="M98" s="224">
        <f t="shared" si="101"/>
        <v>0</v>
      </c>
      <c r="N98" s="224">
        <f t="shared" si="101"/>
        <v>0</v>
      </c>
      <c r="O98" s="231">
        <f t="shared" si="94"/>
        <v>0</v>
      </c>
      <c r="P98" s="392"/>
      <c r="Q98" s="387"/>
      <c r="R98" s="388">
        <f t="shared" si="102"/>
        <v>0</v>
      </c>
      <c r="S98" s="388">
        <f t="shared" si="102"/>
        <v>0</v>
      </c>
      <c r="T98" s="231">
        <f t="shared" si="95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2.5" x14ac:dyDescent="0.25">
      <c r="A99" s="72" t="s">
        <v>164</v>
      </c>
      <c r="B99" s="59"/>
      <c r="C99" s="60"/>
      <c r="D99" s="60"/>
      <c r="E99" s="59"/>
      <c r="F99" s="25">
        <f t="shared" si="99"/>
        <v>0</v>
      </c>
      <c r="G99" s="74">
        <f>F99*'Consolidated Budget'!$C$9</f>
        <v>0</v>
      </c>
      <c r="H99" s="197">
        <f t="shared" si="100"/>
        <v>0</v>
      </c>
      <c r="I99" s="25">
        <f t="shared" si="100"/>
        <v>0</v>
      </c>
      <c r="J99" s="198"/>
      <c r="K99" s="223"/>
      <c r="L99" s="229"/>
      <c r="M99" s="224">
        <f t="shared" si="101"/>
        <v>0</v>
      </c>
      <c r="N99" s="224">
        <f t="shared" si="101"/>
        <v>0</v>
      </c>
      <c r="O99" s="231">
        <f t="shared" si="94"/>
        <v>0</v>
      </c>
      <c r="P99" s="392"/>
      <c r="Q99" s="387"/>
      <c r="R99" s="388">
        <f t="shared" si="102"/>
        <v>0</v>
      </c>
      <c r="S99" s="388">
        <f t="shared" si="102"/>
        <v>0</v>
      </c>
      <c r="T99" s="231">
        <f t="shared" si="95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2.5" x14ac:dyDescent="0.25">
      <c r="A100" s="72" t="s">
        <v>165</v>
      </c>
      <c r="B100" s="59"/>
      <c r="C100" s="60"/>
      <c r="D100" s="60"/>
      <c r="E100" s="59"/>
      <c r="F100" s="25">
        <f t="shared" si="99"/>
        <v>0</v>
      </c>
      <c r="G100" s="74">
        <f>F100*'Consolidated Budget'!$C$9</f>
        <v>0</v>
      </c>
      <c r="H100" s="197">
        <f t="shared" si="100"/>
        <v>0</v>
      </c>
      <c r="I100" s="25">
        <f t="shared" si="100"/>
        <v>0</v>
      </c>
      <c r="J100" s="198"/>
      <c r="K100" s="223"/>
      <c r="L100" s="229"/>
      <c r="M100" s="224">
        <f t="shared" si="101"/>
        <v>0</v>
      </c>
      <c r="N100" s="224">
        <f t="shared" si="101"/>
        <v>0</v>
      </c>
      <c r="O100" s="231">
        <f t="shared" si="94"/>
        <v>0</v>
      </c>
      <c r="P100" s="392"/>
      <c r="Q100" s="387"/>
      <c r="R100" s="388">
        <f t="shared" si="102"/>
        <v>0</v>
      </c>
      <c r="S100" s="388">
        <f t="shared" si="102"/>
        <v>0</v>
      </c>
      <c r="T100" s="231">
        <f t="shared" si="95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2.5" x14ac:dyDescent="0.25">
      <c r="A101" s="72" t="s">
        <v>166</v>
      </c>
      <c r="B101" s="59"/>
      <c r="C101" s="60"/>
      <c r="D101" s="60"/>
      <c r="E101" s="59"/>
      <c r="F101" s="25">
        <f t="shared" si="99"/>
        <v>0</v>
      </c>
      <c r="G101" s="74">
        <f>F101*'Consolidated Budget'!$C$9</f>
        <v>0</v>
      </c>
      <c r="H101" s="197">
        <f t="shared" si="100"/>
        <v>0</v>
      </c>
      <c r="I101" s="25">
        <f t="shared" si="100"/>
        <v>0</v>
      </c>
      <c r="J101" s="250"/>
      <c r="K101" s="225"/>
      <c r="L101" s="246"/>
      <c r="M101" s="226">
        <f t="shared" si="101"/>
        <v>0</v>
      </c>
      <c r="N101" s="226">
        <f t="shared" si="101"/>
        <v>0</v>
      </c>
      <c r="O101" s="232">
        <f t="shared" si="94"/>
        <v>0</v>
      </c>
      <c r="P101" s="393"/>
      <c r="Q101" s="390"/>
      <c r="R101" s="391">
        <f t="shared" si="102"/>
        <v>0</v>
      </c>
      <c r="S101" s="391">
        <f t="shared" si="102"/>
        <v>0</v>
      </c>
      <c r="T101" s="232">
        <f t="shared" si="95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3.5" thickBot="1" x14ac:dyDescent="0.35">
      <c r="A102" s="508"/>
      <c r="B102" s="509" t="s">
        <v>167</v>
      </c>
      <c r="C102" s="638"/>
      <c r="D102" s="639"/>
      <c r="E102" s="640"/>
      <c r="F102" s="90">
        <f t="shared" ref="F102:N102" si="103">F30+F36+F42+F48+F54+F60+F66+F72+F78+F84+F90+F96</f>
        <v>0</v>
      </c>
      <c r="G102" s="137">
        <f t="shared" si="103"/>
        <v>0</v>
      </c>
      <c r="H102" s="281">
        <f>H30+H36+H42+H48+H54+H60+H66+H72+H78+H84+H90+H96</f>
        <v>0</v>
      </c>
      <c r="I102" s="282">
        <f t="shared" si="103"/>
        <v>0</v>
      </c>
      <c r="J102" s="283"/>
      <c r="K102" s="284">
        <f t="shared" si="103"/>
        <v>0</v>
      </c>
      <c r="L102" s="285">
        <f t="shared" si="103"/>
        <v>0</v>
      </c>
      <c r="M102" s="286">
        <f t="shared" si="103"/>
        <v>0</v>
      </c>
      <c r="N102" s="286">
        <f t="shared" si="103"/>
        <v>0</v>
      </c>
      <c r="O102" s="295">
        <f t="shared" si="94"/>
        <v>0</v>
      </c>
      <c r="P102" s="411">
        <f t="shared" ref="P102:S102" si="104">P30+P36+P42+P48+P54+P60+P66+P72+P78+P84+P90+P96</f>
        <v>0</v>
      </c>
      <c r="Q102" s="412">
        <f t="shared" si="104"/>
        <v>0</v>
      </c>
      <c r="R102" s="413">
        <f t="shared" si="104"/>
        <v>0</v>
      </c>
      <c r="S102" s="413">
        <f t="shared" si="104"/>
        <v>0</v>
      </c>
      <c r="T102" s="295">
        <f t="shared" si="95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3.5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3.5" thickBot="1" x14ac:dyDescent="0.35">
      <c r="A104" s="260">
        <v>3</v>
      </c>
      <c r="B104" s="261" t="s">
        <v>168</v>
      </c>
      <c r="C104" s="262"/>
      <c r="D104" s="263"/>
      <c r="E104" s="580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2.5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:O114" si="105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06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2.5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:F108" si="107">D106*E106</f>
        <v>0</v>
      </c>
      <c r="G106" s="74">
        <f>F106*'Consolidated Budget'!$C$9</f>
        <v>0</v>
      </c>
      <c r="H106" s="205">
        <f t="shared" ref="H106:I108" si="108">F106*$J$8</f>
        <v>0</v>
      </c>
      <c r="I106" s="206">
        <f t="shared" si="108"/>
        <v>0</v>
      </c>
      <c r="J106" s="207"/>
      <c r="K106" s="220"/>
      <c r="L106" s="212"/>
      <c r="M106" s="222">
        <f t="shared" ref="M106:N106" si="109">H106-K106</f>
        <v>0</v>
      </c>
      <c r="N106" s="222">
        <f t="shared" si="109"/>
        <v>0</v>
      </c>
      <c r="O106" s="234">
        <f t="shared" si="105"/>
        <v>0</v>
      </c>
      <c r="P106" s="410"/>
      <c r="Q106" s="384"/>
      <c r="R106" s="385">
        <f t="shared" ref="R106:S108" si="110">H106-P106</f>
        <v>0</v>
      </c>
      <c r="S106" s="385">
        <f t="shared" si="110"/>
        <v>0</v>
      </c>
      <c r="T106" s="234">
        <f t="shared" si="106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2.5" x14ac:dyDescent="0.25">
      <c r="A107" s="72" t="s">
        <v>172</v>
      </c>
      <c r="B107" s="59" t="s">
        <v>173</v>
      </c>
      <c r="C107" s="60"/>
      <c r="D107" s="60"/>
      <c r="E107" s="59"/>
      <c r="F107" s="25">
        <f t="shared" si="107"/>
        <v>0</v>
      </c>
      <c r="G107" s="74">
        <f>F107*'Consolidated Budget'!$C$9</f>
        <v>0</v>
      </c>
      <c r="H107" s="475">
        <f t="shared" si="108"/>
        <v>0</v>
      </c>
      <c r="I107" s="476">
        <f t="shared" si="108"/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si="110"/>
        <v>0</v>
      </c>
      <c r="S107" s="385">
        <f t="shared" si="110"/>
        <v>0</v>
      </c>
      <c r="T107" s="234">
        <f t="shared" si="106"/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2.5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07"/>
        <v>0</v>
      </c>
      <c r="G108" s="74">
        <f>F108*'Consolidated Budget'!$C$9</f>
        <v>0</v>
      </c>
      <c r="H108" s="475">
        <f t="shared" si="108"/>
        <v>0</v>
      </c>
      <c r="I108" s="476">
        <f t="shared" si="108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10"/>
        <v>0</v>
      </c>
      <c r="S108" s="385">
        <f t="shared" si="110"/>
        <v>0</v>
      </c>
      <c r="T108" s="234">
        <f t="shared" si="106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2.5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11">SUM(F110:F113)</f>
        <v>0</v>
      </c>
      <c r="G109" s="142">
        <f t="shared" si="111"/>
        <v>0</v>
      </c>
      <c r="H109" s="143">
        <f t="shared" si="111"/>
        <v>0</v>
      </c>
      <c r="I109" s="251">
        <f t="shared" si="111"/>
        <v>0</v>
      </c>
      <c r="J109" s="252"/>
      <c r="K109" s="319">
        <f t="shared" si="111"/>
        <v>0</v>
      </c>
      <c r="L109" s="320">
        <f t="shared" si="111"/>
        <v>0</v>
      </c>
      <c r="M109" s="513">
        <f t="shared" ref="M109:N109" si="112">SUM(M110:M113)</f>
        <v>0</v>
      </c>
      <c r="N109" s="513">
        <f t="shared" si="112"/>
        <v>0</v>
      </c>
      <c r="O109" s="453">
        <f t="shared" si="105"/>
        <v>0</v>
      </c>
      <c r="P109" s="419">
        <f t="shared" ref="P109:S109" si="113">SUM(P110:P113)</f>
        <v>0</v>
      </c>
      <c r="Q109" s="420">
        <f t="shared" si="113"/>
        <v>0</v>
      </c>
      <c r="R109" s="421">
        <f t="shared" si="113"/>
        <v>0</v>
      </c>
      <c r="S109" s="421">
        <f t="shared" si="113"/>
        <v>0</v>
      </c>
      <c r="T109" s="456">
        <f t="shared" si="106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2.5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14">D110*E110</f>
        <v>0</v>
      </c>
      <c r="G110" s="74">
        <f>F110*'Consolidated Budget'!$C$9</f>
        <v>0</v>
      </c>
      <c r="H110" s="205">
        <f t="shared" ref="H110:I113" si="115">F110*$J$8</f>
        <v>0</v>
      </c>
      <c r="I110" s="206">
        <f t="shared" si="115"/>
        <v>0</v>
      </c>
      <c r="J110" s="207"/>
      <c r="K110" s="220"/>
      <c r="L110" s="212"/>
      <c r="M110" s="222">
        <f t="shared" ref="M110:N113" si="116">H110-K110</f>
        <v>0</v>
      </c>
      <c r="N110" s="222">
        <f t="shared" si="116"/>
        <v>0</v>
      </c>
      <c r="O110" s="234">
        <f t="shared" si="105"/>
        <v>0</v>
      </c>
      <c r="P110" s="410"/>
      <c r="Q110" s="384"/>
      <c r="R110" s="385">
        <f t="shared" ref="R110:S113" si="117">H110-P110</f>
        <v>0</v>
      </c>
      <c r="S110" s="385">
        <f t="shared" si="117"/>
        <v>0</v>
      </c>
      <c r="T110" s="234">
        <f t="shared" si="106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2.5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14"/>
        <v>0</v>
      </c>
      <c r="G111" s="74">
        <f>F111*'Consolidated Budget'!$C$9</f>
        <v>0</v>
      </c>
      <c r="H111" s="197">
        <f t="shared" si="115"/>
        <v>0</v>
      </c>
      <c r="I111" s="25">
        <f t="shared" si="115"/>
        <v>0</v>
      </c>
      <c r="J111" s="198"/>
      <c r="K111" s="223"/>
      <c r="L111" s="229"/>
      <c r="M111" s="224">
        <f t="shared" si="116"/>
        <v>0</v>
      </c>
      <c r="N111" s="224">
        <f t="shared" si="116"/>
        <v>0</v>
      </c>
      <c r="O111" s="231">
        <f t="shared" si="105"/>
        <v>0</v>
      </c>
      <c r="P111" s="392"/>
      <c r="Q111" s="387"/>
      <c r="R111" s="388">
        <f t="shared" si="117"/>
        <v>0</v>
      </c>
      <c r="S111" s="388">
        <f t="shared" si="117"/>
        <v>0</v>
      </c>
      <c r="T111" s="231">
        <f t="shared" si="106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2.5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14"/>
        <v>0</v>
      </c>
      <c r="G112" s="74">
        <f>F112*'Consolidated Budget'!$C$9</f>
        <v>0</v>
      </c>
      <c r="H112" s="197">
        <f t="shared" si="115"/>
        <v>0</v>
      </c>
      <c r="I112" s="25">
        <f t="shared" si="115"/>
        <v>0</v>
      </c>
      <c r="J112" s="198"/>
      <c r="K112" s="223"/>
      <c r="L112" s="229"/>
      <c r="M112" s="224">
        <f t="shared" si="116"/>
        <v>0</v>
      </c>
      <c r="N112" s="224">
        <f t="shared" si="116"/>
        <v>0</v>
      </c>
      <c r="O112" s="231">
        <f t="shared" si="105"/>
        <v>0</v>
      </c>
      <c r="P112" s="392"/>
      <c r="Q112" s="387"/>
      <c r="R112" s="388">
        <f t="shared" si="117"/>
        <v>0</v>
      </c>
      <c r="S112" s="388">
        <f t="shared" si="117"/>
        <v>0</v>
      </c>
      <c r="T112" s="231">
        <f t="shared" si="106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2.5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14"/>
        <v>0</v>
      </c>
      <c r="G113" s="74">
        <f>F113*'Consolidated Budget'!$C$9</f>
        <v>0</v>
      </c>
      <c r="H113" s="208">
        <f t="shared" si="115"/>
        <v>0</v>
      </c>
      <c r="I113" s="209">
        <f t="shared" si="115"/>
        <v>0</v>
      </c>
      <c r="J113" s="210"/>
      <c r="K113" s="225"/>
      <c r="L113" s="246"/>
      <c r="M113" s="226">
        <f t="shared" si="116"/>
        <v>0</v>
      </c>
      <c r="N113" s="226">
        <f t="shared" si="116"/>
        <v>0</v>
      </c>
      <c r="O113" s="232">
        <f t="shared" si="105"/>
        <v>0</v>
      </c>
      <c r="P113" s="393"/>
      <c r="Q113" s="390"/>
      <c r="R113" s="391">
        <f t="shared" si="117"/>
        <v>0</v>
      </c>
      <c r="S113" s="391">
        <f t="shared" si="117"/>
        <v>0</v>
      </c>
      <c r="T113" s="232">
        <f t="shared" si="106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3.5" thickBot="1" x14ac:dyDescent="0.35">
      <c r="A114" s="514"/>
      <c r="B114" s="515" t="s">
        <v>185</v>
      </c>
      <c r="C114" s="516"/>
      <c r="D114" s="517"/>
      <c r="E114" s="581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05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06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3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3.5" thickBot="1" x14ac:dyDescent="0.35">
      <c r="A116" s="260">
        <v>4</v>
      </c>
      <c r="B116" s="261" t="s">
        <v>186</v>
      </c>
      <c r="C116" s="262"/>
      <c r="D116" s="263"/>
      <c r="E116" s="580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2.5" x14ac:dyDescent="0.25">
      <c r="A117" s="93" t="s">
        <v>187</v>
      </c>
      <c r="B117" s="59" t="s">
        <v>188</v>
      </c>
      <c r="C117" s="60"/>
      <c r="D117" s="60"/>
      <c r="E117" s="59"/>
      <c r="F117" s="476">
        <f t="shared" ref="F117:F122" si="118">D117*E117</f>
        <v>0</v>
      </c>
      <c r="G117" s="61">
        <f>F117*'Consolidated Budget'!$C$9</f>
        <v>0</v>
      </c>
      <c r="H117" s="253">
        <f t="shared" ref="H117:I122" si="119">F117*$J$8</f>
        <v>0</v>
      </c>
      <c r="I117" s="254">
        <f t="shared" si="119"/>
        <v>0</v>
      </c>
      <c r="J117" s="255"/>
      <c r="K117" s="220"/>
      <c r="L117" s="212"/>
      <c r="M117" s="222">
        <f t="shared" ref="M117:N122" si="120">H117-K117</f>
        <v>0</v>
      </c>
      <c r="N117" s="222">
        <f t="shared" si="120"/>
        <v>0</v>
      </c>
      <c r="O117" s="234">
        <f t="shared" ref="O117:O123" si="121">IFERROR(L117/I117,0)</f>
        <v>0</v>
      </c>
      <c r="P117" s="410"/>
      <c r="Q117" s="384"/>
      <c r="R117" s="385">
        <f t="shared" ref="R117:S122" si="122">H117-P117</f>
        <v>0</v>
      </c>
      <c r="S117" s="385">
        <f t="shared" si="122"/>
        <v>0</v>
      </c>
      <c r="T117" s="234">
        <f t="shared" ref="T117:T123" si="123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2.5" x14ac:dyDescent="0.25">
      <c r="A118" s="92" t="s">
        <v>189</v>
      </c>
      <c r="B118" s="59" t="s">
        <v>190</v>
      </c>
      <c r="C118" s="60"/>
      <c r="D118" s="60"/>
      <c r="E118" s="59"/>
      <c r="F118" s="25">
        <f t="shared" si="118"/>
        <v>0</v>
      </c>
      <c r="G118" s="74">
        <f>F118*'Consolidated Budget'!$C$9</f>
        <v>0</v>
      </c>
      <c r="H118" s="197">
        <f t="shared" si="119"/>
        <v>0</v>
      </c>
      <c r="I118" s="25">
        <f t="shared" si="119"/>
        <v>0</v>
      </c>
      <c r="J118" s="198"/>
      <c r="K118" s="223"/>
      <c r="L118" s="229"/>
      <c r="M118" s="224">
        <f t="shared" si="120"/>
        <v>0</v>
      </c>
      <c r="N118" s="224">
        <f t="shared" si="120"/>
        <v>0</v>
      </c>
      <c r="O118" s="231">
        <f t="shared" si="121"/>
        <v>0</v>
      </c>
      <c r="P118" s="392"/>
      <c r="Q118" s="387"/>
      <c r="R118" s="388">
        <f t="shared" si="122"/>
        <v>0</v>
      </c>
      <c r="S118" s="388">
        <f t="shared" si="122"/>
        <v>0</v>
      </c>
      <c r="T118" s="231">
        <f t="shared" si="123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2.5" x14ac:dyDescent="0.25">
      <c r="A119" s="92" t="s">
        <v>191</v>
      </c>
      <c r="B119" s="59" t="s">
        <v>192</v>
      </c>
      <c r="C119" s="60"/>
      <c r="D119" s="60"/>
      <c r="E119" s="59"/>
      <c r="F119" s="25">
        <f t="shared" si="118"/>
        <v>0</v>
      </c>
      <c r="G119" s="74">
        <f>F119*'Consolidated Budget'!$C$9</f>
        <v>0</v>
      </c>
      <c r="H119" s="197">
        <f t="shared" si="119"/>
        <v>0</v>
      </c>
      <c r="I119" s="25">
        <f t="shared" si="119"/>
        <v>0</v>
      </c>
      <c r="J119" s="198"/>
      <c r="K119" s="223"/>
      <c r="L119" s="229"/>
      <c r="M119" s="224">
        <f t="shared" si="120"/>
        <v>0</v>
      </c>
      <c r="N119" s="224">
        <f t="shared" si="120"/>
        <v>0</v>
      </c>
      <c r="O119" s="231">
        <f t="shared" si="121"/>
        <v>0</v>
      </c>
      <c r="P119" s="392"/>
      <c r="Q119" s="387"/>
      <c r="R119" s="388">
        <f t="shared" si="122"/>
        <v>0</v>
      </c>
      <c r="S119" s="388">
        <f t="shared" si="122"/>
        <v>0</v>
      </c>
      <c r="T119" s="231">
        <f t="shared" si="123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2.5" x14ac:dyDescent="0.25">
      <c r="A120" s="92" t="s">
        <v>193</v>
      </c>
      <c r="B120" s="59" t="s">
        <v>194</v>
      </c>
      <c r="C120" s="60"/>
      <c r="D120" s="60"/>
      <c r="E120" s="59"/>
      <c r="F120" s="25">
        <f t="shared" si="118"/>
        <v>0</v>
      </c>
      <c r="G120" s="74">
        <f>F120*'Consolidated Budget'!$C$9</f>
        <v>0</v>
      </c>
      <c r="H120" s="197">
        <f t="shared" si="119"/>
        <v>0</v>
      </c>
      <c r="I120" s="25">
        <f t="shared" si="119"/>
        <v>0</v>
      </c>
      <c r="J120" s="198"/>
      <c r="K120" s="223"/>
      <c r="L120" s="229"/>
      <c r="M120" s="224">
        <f t="shared" si="120"/>
        <v>0</v>
      </c>
      <c r="N120" s="224">
        <f t="shared" si="120"/>
        <v>0</v>
      </c>
      <c r="O120" s="231">
        <f t="shared" si="121"/>
        <v>0</v>
      </c>
      <c r="P120" s="392"/>
      <c r="Q120" s="387"/>
      <c r="R120" s="388">
        <f t="shared" si="122"/>
        <v>0</v>
      </c>
      <c r="S120" s="388">
        <f t="shared" si="122"/>
        <v>0</v>
      </c>
      <c r="T120" s="231">
        <f t="shared" si="123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2.5" x14ac:dyDescent="0.25">
      <c r="A121" s="92" t="s">
        <v>195</v>
      </c>
      <c r="B121" s="59" t="s">
        <v>196</v>
      </c>
      <c r="C121" s="60"/>
      <c r="D121" s="60"/>
      <c r="E121" s="59"/>
      <c r="F121" s="25">
        <f t="shared" si="118"/>
        <v>0</v>
      </c>
      <c r="G121" s="74">
        <f>F121*'Consolidated Budget'!$C$9</f>
        <v>0</v>
      </c>
      <c r="H121" s="197">
        <f t="shared" si="119"/>
        <v>0</v>
      </c>
      <c r="I121" s="25">
        <f t="shared" si="119"/>
        <v>0</v>
      </c>
      <c r="J121" s="198"/>
      <c r="K121" s="223"/>
      <c r="L121" s="229"/>
      <c r="M121" s="224">
        <f t="shared" si="120"/>
        <v>0</v>
      </c>
      <c r="N121" s="224">
        <f t="shared" si="120"/>
        <v>0</v>
      </c>
      <c r="O121" s="231">
        <f t="shared" si="121"/>
        <v>0</v>
      </c>
      <c r="P121" s="392"/>
      <c r="Q121" s="387"/>
      <c r="R121" s="388">
        <f t="shared" si="122"/>
        <v>0</v>
      </c>
      <c r="S121" s="388">
        <f t="shared" si="122"/>
        <v>0</v>
      </c>
      <c r="T121" s="231">
        <f t="shared" si="123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2.5" x14ac:dyDescent="0.25">
      <c r="A122" s="92" t="s">
        <v>197</v>
      </c>
      <c r="B122" s="59" t="s">
        <v>198</v>
      </c>
      <c r="C122" s="60"/>
      <c r="D122" s="60"/>
      <c r="E122" s="59"/>
      <c r="F122" s="25">
        <f t="shared" si="118"/>
        <v>0</v>
      </c>
      <c r="G122" s="74">
        <f>F122*'Consolidated Budget'!$C$9</f>
        <v>0</v>
      </c>
      <c r="H122" s="208">
        <f t="shared" si="119"/>
        <v>0</v>
      </c>
      <c r="I122" s="209">
        <f t="shared" si="119"/>
        <v>0</v>
      </c>
      <c r="J122" s="210"/>
      <c r="K122" s="225"/>
      <c r="L122" s="246"/>
      <c r="M122" s="226">
        <f t="shared" si="120"/>
        <v>0</v>
      </c>
      <c r="N122" s="226">
        <f t="shared" si="120"/>
        <v>0</v>
      </c>
      <c r="O122" s="232">
        <f t="shared" si="121"/>
        <v>0</v>
      </c>
      <c r="P122" s="393"/>
      <c r="Q122" s="390"/>
      <c r="R122" s="391">
        <f t="shared" si="122"/>
        <v>0</v>
      </c>
      <c r="S122" s="391">
        <f t="shared" si="122"/>
        <v>0</v>
      </c>
      <c r="T122" s="232">
        <f t="shared" si="123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3.5" thickBot="1" x14ac:dyDescent="0.35">
      <c r="A123" s="514"/>
      <c r="B123" s="515" t="s">
        <v>199</v>
      </c>
      <c r="C123" s="516"/>
      <c r="D123" s="517"/>
      <c r="E123" s="581"/>
      <c r="F123" s="519">
        <f t="shared" ref="F123:L123" si="124">SUM(F117:F122)</f>
        <v>0</v>
      </c>
      <c r="G123" s="519">
        <f t="shared" si="124"/>
        <v>0</v>
      </c>
      <c r="H123" s="269">
        <f t="shared" si="124"/>
        <v>0</v>
      </c>
      <c r="I123" s="270">
        <f t="shared" si="124"/>
        <v>0</v>
      </c>
      <c r="J123" s="271"/>
      <c r="K123" s="321">
        <f t="shared" si="124"/>
        <v>0</v>
      </c>
      <c r="L123" s="322">
        <f t="shared" si="124"/>
        <v>0</v>
      </c>
      <c r="M123" s="296">
        <f t="shared" ref="M123:N123" si="125">SUM(M117:M122)</f>
        <v>0</v>
      </c>
      <c r="N123" s="296">
        <f t="shared" si="125"/>
        <v>0</v>
      </c>
      <c r="O123" s="337">
        <f t="shared" si="121"/>
        <v>0</v>
      </c>
      <c r="P123" s="422">
        <f t="shared" ref="P123:S123" si="126">SUM(P117:P122)</f>
        <v>0</v>
      </c>
      <c r="Q123" s="423">
        <f t="shared" si="126"/>
        <v>0</v>
      </c>
      <c r="R123" s="424">
        <f t="shared" si="126"/>
        <v>0</v>
      </c>
      <c r="S123" s="424">
        <f t="shared" si="126"/>
        <v>0</v>
      </c>
      <c r="T123" s="457">
        <f t="shared" si="123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3.5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3.5" thickBot="1" x14ac:dyDescent="0.35">
      <c r="A125" s="260">
        <v>5</v>
      </c>
      <c r="B125" s="261" t="s">
        <v>200</v>
      </c>
      <c r="C125" s="262"/>
      <c r="D125" s="263"/>
      <c r="E125" s="580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3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N135" si="127">H126-K126</f>
        <v>0</v>
      </c>
      <c r="N126" s="325">
        <f t="shared" si="127"/>
        <v>0</v>
      </c>
      <c r="O126" s="339">
        <f t="shared" ref="O126:O136" si="128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:S126" si="129">M126-P126</f>
        <v>0</v>
      </c>
      <c r="S126" s="418">
        <f t="shared" si="129"/>
        <v>0</v>
      </c>
      <c r="T126" s="447">
        <f t="shared" ref="T126:T136" si="130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2.5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131">D127*E127</f>
        <v>0</v>
      </c>
      <c r="G127" s="74">
        <f>F127*'Consolidated Budget'!$C$9</f>
        <v>0</v>
      </c>
      <c r="H127" s="194">
        <f t="shared" ref="H127:I128" si="132">F127*$J$8</f>
        <v>0</v>
      </c>
      <c r="I127" s="195">
        <f t="shared" si="132"/>
        <v>0</v>
      </c>
      <c r="J127" s="196"/>
      <c r="K127" s="220"/>
      <c r="L127" s="212"/>
      <c r="M127" s="222">
        <f t="shared" si="127"/>
        <v>0</v>
      </c>
      <c r="N127" s="222">
        <f t="shared" si="127"/>
        <v>0</v>
      </c>
      <c r="O127" s="234">
        <f t="shared" si="128"/>
        <v>0</v>
      </c>
      <c r="P127" s="410"/>
      <c r="Q127" s="384"/>
      <c r="R127" s="385">
        <f t="shared" ref="R127:S128" si="133">H127-P127</f>
        <v>0</v>
      </c>
      <c r="S127" s="385">
        <f t="shared" si="133"/>
        <v>0</v>
      </c>
      <c r="T127" s="234">
        <f t="shared" si="130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2.5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131"/>
        <v>0</v>
      </c>
      <c r="G128" s="74">
        <f>F128*'Consolidated Budget'!$C$9</f>
        <v>0</v>
      </c>
      <c r="H128" s="199">
        <f t="shared" si="132"/>
        <v>0</v>
      </c>
      <c r="I128" s="200">
        <f t="shared" si="132"/>
        <v>0</v>
      </c>
      <c r="J128" s="201"/>
      <c r="K128" s="225"/>
      <c r="L128" s="246"/>
      <c r="M128" s="226">
        <f t="shared" si="127"/>
        <v>0</v>
      </c>
      <c r="N128" s="226">
        <f t="shared" si="127"/>
        <v>0</v>
      </c>
      <c r="O128" s="232">
        <f t="shared" si="128"/>
        <v>0</v>
      </c>
      <c r="P128" s="393"/>
      <c r="Q128" s="390"/>
      <c r="R128" s="391">
        <f t="shared" si="133"/>
        <v>0</v>
      </c>
      <c r="S128" s="391">
        <f t="shared" si="133"/>
        <v>0</v>
      </c>
      <c r="T128" s="232">
        <f t="shared" si="130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2.5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134">SUM(F130:F131)</f>
        <v>0</v>
      </c>
      <c r="G129" s="192">
        <f t="shared" si="134"/>
        <v>0</v>
      </c>
      <c r="H129" s="193">
        <f t="shared" si="134"/>
        <v>0</v>
      </c>
      <c r="I129" s="67">
        <f t="shared" si="134"/>
        <v>0</v>
      </c>
      <c r="J129" s="192"/>
      <c r="K129" s="193">
        <f t="shared" si="134"/>
        <v>0</v>
      </c>
      <c r="L129" s="67">
        <f t="shared" si="134"/>
        <v>0</v>
      </c>
      <c r="M129" s="504">
        <f t="shared" si="127"/>
        <v>0</v>
      </c>
      <c r="N129" s="504">
        <f t="shared" si="127"/>
        <v>0</v>
      </c>
      <c r="O129" s="344">
        <f t="shared" si="128"/>
        <v>0</v>
      </c>
      <c r="P129" s="419">
        <f t="shared" ref="P129:Q129" si="135">SUM(P130:P131)</f>
        <v>0</v>
      </c>
      <c r="Q129" s="420">
        <f t="shared" si="135"/>
        <v>0</v>
      </c>
      <c r="R129" s="421">
        <f t="shared" ref="R129:S129" si="136">M129-P129</f>
        <v>0</v>
      </c>
      <c r="S129" s="421">
        <f t="shared" si="136"/>
        <v>0</v>
      </c>
      <c r="T129" s="456">
        <f t="shared" si="130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2.5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137">D130*E130</f>
        <v>0</v>
      </c>
      <c r="G130" s="74">
        <f>F130*'Consolidated Budget'!$C$9</f>
        <v>0</v>
      </c>
      <c r="H130" s="194">
        <f t="shared" ref="H130:I131" si="138">F130*$J$8</f>
        <v>0</v>
      </c>
      <c r="I130" s="195">
        <f t="shared" si="138"/>
        <v>0</v>
      </c>
      <c r="J130" s="196"/>
      <c r="K130" s="220"/>
      <c r="L130" s="212"/>
      <c r="M130" s="222">
        <f t="shared" si="127"/>
        <v>0</v>
      </c>
      <c r="N130" s="222">
        <f t="shared" si="127"/>
        <v>0</v>
      </c>
      <c r="O130" s="234">
        <f t="shared" si="128"/>
        <v>0</v>
      </c>
      <c r="P130" s="410"/>
      <c r="Q130" s="384"/>
      <c r="R130" s="385">
        <f t="shared" ref="R130:S131" si="139">H130-P130</f>
        <v>0</v>
      </c>
      <c r="S130" s="385">
        <f t="shared" si="139"/>
        <v>0</v>
      </c>
      <c r="T130" s="234">
        <f t="shared" si="130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2.5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137"/>
        <v>0</v>
      </c>
      <c r="G131" s="74">
        <f>F131*'Consolidated Budget'!$C$9</f>
        <v>0</v>
      </c>
      <c r="H131" s="256">
        <f t="shared" si="138"/>
        <v>0</v>
      </c>
      <c r="I131" s="257">
        <f t="shared" si="138"/>
        <v>0</v>
      </c>
      <c r="J131" s="250"/>
      <c r="K131" s="225"/>
      <c r="L131" s="246"/>
      <c r="M131" s="226">
        <f t="shared" si="127"/>
        <v>0</v>
      </c>
      <c r="N131" s="226">
        <f t="shared" si="127"/>
        <v>0</v>
      </c>
      <c r="O131" s="232">
        <f t="shared" si="128"/>
        <v>0</v>
      </c>
      <c r="P131" s="393"/>
      <c r="Q131" s="390"/>
      <c r="R131" s="391">
        <f t="shared" si="139"/>
        <v>0</v>
      </c>
      <c r="S131" s="391">
        <f t="shared" si="139"/>
        <v>0</v>
      </c>
      <c r="T131" s="232">
        <f t="shared" si="130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2.5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140">SUM(F133:F135)</f>
        <v>0</v>
      </c>
      <c r="G132" s="67">
        <f t="shared" si="140"/>
        <v>0</v>
      </c>
      <c r="H132" s="193">
        <f t="shared" si="140"/>
        <v>0</v>
      </c>
      <c r="I132" s="67">
        <f t="shared" si="140"/>
        <v>0</v>
      </c>
      <c r="J132" s="192"/>
      <c r="K132" s="193">
        <f t="shared" si="140"/>
        <v>0</v>
      </c>
      <c r="L132" s="67">
        <f t="shared" si="140"/>
        <v>0</v>
      </c>
      <c r="M132" s="504">
        <f t="shared" si="127"/>
        <v>0</v>
      </c>
      <c r="N132" s="504">
        <f t="shared" si="127"/>
        <v>0</v>
      </c>
      <c r="O132" s="344">
        <f t="shared" si="128"/>
        <v>0</v>
      </c>
      <c r="P132" s="419">
        <f t="shared" ref="P132:Q132" si="141">SUM(P133:P135)</f>
        <v>0</v>
      </c>
      <c r="Q132" s="420">
        <f t="shared" si="141"/>
        <v>0</v>
      </c>
      <c r="R132" s="421">
        <f t="shared" ref="R132:S132" si="142">M132-P132</f>
        <v>0</v>
      </c>
      <c r="S132" s="421">
        <f t="shared" si="142"/>
        <v>0</v>
      </c>
      <c r="T132" s="456">
        <f t="shared" si="130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2.5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143">D133*E133</f>
        <v>0</v>
      </c>
      <c r="G133" s="74">
        <f>F133*'Consolidated Budget'!$C$9</f>
        <v>0</v>
      </c>
      <c r="H133" s="194">
        <f t="shared" ref="H133:I135" si="144">F133*$J$8</f>
        <v>0</v>
      </c>
      <c r="I133" s="195">
        <f t="shared" si="144"/>
        <v>0</v>
      </c>
      <c r="J133" s="196"/>
      <c r="K133" s="220"/>
      <c r="L133" s="212"/>
      <c r="M133" s="222">
        <f t="shared" si="127"/>
        <v>0</v>
      </c>
      <c r="N133" s="222">
        <f t="shared" si="127"/>
        <v>0</v>
      </c>
      <c r="O133" s="234">
        <f t="shared" si="128"/>
        <v>0</v>
      </c>
      <c r="P133" s="410"/>
      <c r="Q133" s="384"/>
      <c r="R133" s="385">
        <f t="shared" ref="R133:S135" si="145">H133-P133</f>
        <v>0</v>
      </c>
      <c r="S133" s="385">
        <f t="shared" si="145"/>
        <v>0</v>
      </c>
      <c r="T133" s="234">
        <f t="shared" si="130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2.5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143"/>
        <v>0</v>
      </c>
      <c r="G134" s="74">
        <f>F134*'Consolidated Budget'!$C$9</f>
        <v>0</v>
      </c>
      <c r="H134" s="197">
        <f t="shared" si="144"/>
        <v>0</v>
      </c>
      <c r="I134" s="25">
        <f t="shared" si="144"/>
        <v>0</v>
      </c>
      <c r="J134" s="198"/>
      <c r="K134" s="223"/>
      <c r="L134" s="229"/>
      <c r="M134" s="224">
        <f t="shared" si="127"/>
        <v>0</v>
      </c>
      <c r="N134" s="224">
        <f t="shared" si="127"/>
        <v>0</v>
      </c>
      <c r="O134" s="231">
        <f t="shared" si="128"/>
        <v>0</v>
      </c>
      <c r="P134" s="392"/>
      <c r="Q134" s="387"/>
      <c r="R134" s="388">
        <f t="shared" si="145"/>
        <v>0</v>
      </c>
      <c r="S134" s="388">
        <f t="shared" si="145"/>
        <v>0</v>
      </c>
      <c r="T134" s="231">
        <f t="shared" si="130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2.5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143"/>
        <v>0</v>
      </c>
      <c r="G135" s="74">
        <f>F135*'Consolidated Budget'!$C$9</f>
        <v>0</v>
      </c>
      <c r="H135" s="208">
        <f t="shared" si="144"/>
        <v>0</v>
      </c>
      <c r="I135" s="209">
        <f t="shared" si="144"/>
        <v>0</v>
      </c>
      <c r="J135" s="210"/>
      <c r="K135" s="225"/>
      <c r="L135" s="246"/>
      <c r="M135" s="226">
        <f t="shared" si="127"/>
        <v>0</v>
      </c>
      <c r="N135" s="226">
        <f t="shared" si="127"/>
        <v>0</v>
      </c>
      <c r="O135" s="232">
        <f t="shared" si="128"/>
        <v>0</v>
      </c>
      <c r="P135" s="393"/>
      <c r="Q135" s="390"/>
      <c r="R135" s="391">
        <f t="shared" si="145"/>
        <v>0</v>
      </c>
      <c r="S135" s="391">
        <f t="shared" si="145"/>
        <v>0</v>
      </c>
      <c r="T135" s="232">
        <f t="shared" si="130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3.5" thickBot="1" x14ac:dyDescent="0.35">
      <c r="A136" s="514"/>
      <c r="B136" s="515" t="s">
        <v>221</v>
      </c>
      <c r="C136" s="516"/>
      <c r="D136" s="517"/>
      <c r="E136" s="581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128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130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3.5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3.5" thickBot="1" x14ac:dyDescent="0.35">
      <c r="A138" s="260">
        <v>6</v>
      </c>
      <c r="B138" s="261" t="s">
        <v>222</v>
      </c>
      <c r="C138" s="262"/>
      <c r="D138" s="263"/>
      <c r="E138" s="580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3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146">D139*E139</f>
        <v>0</v>
      </c>
      <c r="G139" s="74">
        <f>F139*'Consolidated Budget'!$C$9</f>
        <v>0</v>
      </c>
      <c r="H139" s="253">
        <f t="shared" ref="H139:I142" si="147">F139*$J$8</f>
        <v>0</v>
      </c>
      <c r="I139" s="254">
        <f t="shared" si="147"/>
        <v>0</v>
      </c>
      <c r="J139" s="255"/>
      <c r="K139" s="237"/>
      <c r="L139" s="238"/>
      <c r="M139" s="311">
        <f t="shared" ref="M139:N142" si="148">H139-K139</f>
        <v>0</v>
      </c>
      <c r="N139" s="311">
        <f t="shared" si="148"/>
        <v>0</v>
      </c>
      <c r="O139" s="234">
        <f t="shared" ref="O139:O145" si="149">IFERROR(L139/I139,0)</f>
        <v>0</v>
      </c>
      <c r="P139" s="434"/>
      <c r="Q139" s="384"/>
      <c r="R139" s="385">
        <f t="shared" ref="R139:S142" si="150">H139-P139</f>
        <v>0</v>
      </c>
      <c r="S139" s="385">
        <f t="shared" si="150"/>
        <v>0</v>
      </c>
      <c r="T139" s="448">
        <f t="shared" ref="T139:T145" si="151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2.5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146"/>
        <v>0</v>
      </c>
      <c r="G140" s="74">
        <f>F140*'Consolidated Budget'!$C$9</f>
        <v>0</v>
      </c>
      <c r="H140" s="197">
        <f t="shared" si="147"/>
        <v>0</v>
      </c>
      <c r="I140" s="25">
        <f t="shared" si="147"/>
        <v>0</v>
      </c>
      <c r="J140" s="198"/>
      <c r="K140" s="223"/>
      <c r="L140" s="229"/>
      <c r="M140" s="224">
        <f t="shared" si="148"/>
        <v>0</v>
      </c>
      <c r="N140" s="224">
        <f t="shared" si="148"/>
        <v>0</v>
      </c>
      <c r="O140" s="231">
        <f t="shared" si="149"/>
        <v>0</v>
      </c>
      <c r="P140" s="392"/>
      <c r="Q140" s="387"/>
      <c r="R140" s="388">
        <f t="shared" si="150"/>
        <v>0</v>
      </c>
      <c r="S140" s="388">
        <f t="shared" si="150"/>
        <v>0</v>
      </c>
      <c r="T140" s="231">
        <f t="shared" si="151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2.5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146"/>
        <v>0</v>
      </c>
      <c r="G141" s="74">
        <f>F141*'Consolidated Budget'!$C$9</f>
        <v>0</v>
      </c>
      <c r="H141" s="197">
        <f t="shared" si="147"/>
        <v>0</v>
      </c>
      <c r="I141" s="25">
        <f t="shared" si="147"/>
        <v>0</v>
      </c>
      <c r="J141" s="198"/>
      <c r="K141" s="223"/>
      <c r="L141" s="229"/>
      <c r="M141" s="224">
        <f t="shared" si="148"/>
        <v>0</v>
      </c>
      <c r="N141" s="224">
        <f t="shared" si="148"/>
        <v>0</v>
      </c>
      <c r="O141" s="231">
        <f t="shared" si="149"/>
        <v>0</v>
      </c>
      <c r="P141" s="392"/>
      <c r="Q141" s="387"/>
      <c r="R141" s="388">
        <f t="shared" si="150"/>
        <v>0</v>
      </c>
      <c r="S141" s="388">
        <f t="shared" si="150"/>
        <v>0</v>
      </c>
      <c r="T141" s="231">
        <f t="shared" si="151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146"/>
        <v>0</v>
      </c>
      <c r="G142" s="74">
        <f>F142*'Consolidated Budget'!$C$9</f>
        <v>0</v>
      </c>
      <c r="H142" s="256">
        <f t="shared" si="147"/>
        <v>0</v>
      </c>
      <c r="I142" s="257">
        <f t="shared" si="147"/>
        <v>0</v>
      </c>
      <c r="J142" s="250"/>
      <c r="K142" s="225"/>
      <c r="L142" s="246"/>
      <c r="M142" s="226">
        <f t="shared" si="148"/>
        <v>0</v>
      </c>
      <c r="N142" s="226">
        <f t="shared" si="148"/>
        <v>0</v>
      </c>
      <c r="O142" s="232">
        <f t="shared" si="149"/>
        <v>0</v>
      </c>
      <c r="P142" s="393"/>
      <c r="Q142" s="390"/>
      <c r="R142" s="391">
        <f t="shared" si="150"/>
        <v>0</v>
      </c>
      <c r="S142" s="391">
        <f t="shared" si="150"/>
        <v>0</v>
      </c>
      <c r="T142" s="232">
        <f t="shared" si="151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3.5" thickBot="1" x14ac:dyDescent="0.35">
      <c r="A143" s="514"/>
      <c r="B143" s="515" t="s">
        <v>231</v>
      </c>
      <c r="C143" s="516"/>
      <c r="D143" s="517"/>
      <c r="E143" s="581"/>
      <c r="F143" s="519">
        <f t="shared" ref="F143:L143" si="152">SUM(F139:F142)</f>
        <v>0</v>
      </c>
      <c r="G143" s="519">
        <f t="shared" si="152"/>
        <v>0</v>
      </c>
      <c r="H143" s="269">
        <f t="shared" si="152"/>
        <v>0</v>
      </c>
      <c r="I143" s="270">
        <f t="shared" si="152"/>
        <v>0</v>
      </c>
      <c r="J143" s="271"/>
      <c r="K143" s="269">
        <f t="shared" si="152"/>
        <v>0</v>
      </c>
      <c r="L143" s="270">
        <f t="shared" si="152"/>
        <v>0</v>
      </c>
      <c r="M143" s="296">
        <f t="shared" ref="M143:N143" si="153">SUM(M139:M142)</f>
        <v>0</v>
      </c>
      <c r="N143" s="296">
        <f t="shared" si="153"/>
        <v>0</v>
      </c>
      <c r="O143" s="337">
        <f t="shared" si="149"/>
        <v>0</v>
      </c>
      <c r="P143" s="426">
        <f t="shared" ref="P143:S143" si="154">SUM(P139:P142)</f>
        <v>0</v>
      </c>
      <c r="Q143" s="427">
        <f t="shared" si="154"/>
        <v>0</v>
      </c>
      <c r="R143" s="428">
        <f t="shared" si="154"/>
        <v>0</v>
      </c>
      <c r="S143" s="428">
        <f t="shared" si="154"/>
        <v>0</v>
      </c>
      <c r="T143" s="337">
        <f t="shared" si="151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3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16" thickBot="1" x14ac:dyDescent="0.4">
      <c r="A145" s="272"/>
      <c r="B145" s="273" t="s">
        <v>232</v>
      </c>
      <c r="C145" s="274"/>
      <c r="D145" s="275"/>
      <c r="E145" s="582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149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151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3.5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16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ht="12.5" x14ac:dyDescent="0.25">
      <c r="A148" s="88"/>
      <c r="B148" s="89" t="s">
        <v>234</v>
      </c>
      <c r="C148" s="633"/>
      <c r="D148" s="634"/>
      <c r="E148" s="635"/>
      <c r="F148" s="66">
        <f t="shared" ref="F148:G148" si="155">SUM(F149:F152)</f>
        <v>0</v>
      </c>
      <c r="G148" s="67">
        <f t="shared" si="155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:O160" si="156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157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2.5" x14ac:dyDescent="0.25">
      <c r="A149" s="72"/>
      <c r="B149" s="59" t="s">
        <v>235</v>
      </c>
      <c r="C149" s="60"/>
      <c r="D149" s="60"/>
      <c r="E149" s="59"/>
      <c r="F149" s="25">
        <f t="shared" ref="F149:F152" si="158">D149*E149</f>
        <v>0</v>
      </c>
      <c r="G149" s="74">
        <f>F149*'Consolidated Budget'!$C$9</f>
        <v>0</v>
      </c>
      <c r="H149" s="62">
        <f t="shared" ref="H149:I152" si="159">F149*$J$8</f>
        <v>0</v>
      </c>
      <c r="I149" s="63">
        <f t="shared" si="159"/>
        <v>0</v>
      </c>
      <c r="J149" s="64"/>
      <c r="K149" s="220"/>
      <c r="L149" s="212"/>
      <c r="M149" s="222">
        <f t="shared" ref="M149:N152" si="160">H149-K149</f>
        <v>0</v>
      </c>
      <c r="N149" s="222">
        <f t="shared" si="160"/>
        <v>0</v>
      </c>
      <c r="O149" s="234">
        <f t="shared" si="156"/>
        <v>0</v>
      </c>
      <c r="P149" s="410"/>
      <c r="Q149" s="384"/>
      <c r="R149" s="385">
        <f t="shared" ref="R149:S158" si="161">H149-P149</f>
        <v>0</v>
      </c>
      <c r="S149" s="385">
        <f t="shared" si="161"/>
        <v>0</v>
      </c>
      <c r="T149" s="234">
        <f t="shared" si="157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2.5" x14ac:dyDescent="0.25">
      <c r="A150" s="72"/>
      <c r="B150" s="59" t="s">
        <v>236</v>
      </c>
      <c r="C150" s="60"/>
      <c r="D150" s="60"/>
      <c r="E150" s="59"/>
      <c r="F150" s="25">
        <f t="shared" si="158"/>
        <v>0</v>
      </c>
      <c r="G150" s="74">
        <f>F150*'Consolidated Budget'!$C$9</f>
        <v>0</v>
      </c>
      <c r="H150" s="75">
        <f t="shared" si="159"/>
        <v>0</v>
      </c>
      <c r="I150" s="76">
        <f t="shared" si="159"/>
        <v>0</v>
      </c>
      <c r="J150" s="77"/>
      <c r="K150" s="223"/>
      <c r="L150" s="229"/>
      <c r="M150" s="224">
        <f t="shared" si="160"/>
        <v>0</v>
      </c>
      <c r="N150" s="224">
        <f t="shared" si="160"/>
        <v>0</v>
      </c>
      <c r="O150" s="231">
        <f t="shared" si="156"/>
        <v>0</v>
      </c>
      <c r="P150" s="392"/>
      <c r="Q150" s="387"/>
      <c r="R150" s="388">
        <f t="shared" si="161"/>
        <v>0</v>
      </c>
      <c r="S150" s="388">
        <f t="shared" si="161"/>
        <v>0</v>
      </c>
      <c r="T150" s="231">
        <f t="shared" si="157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25" x14ac:dyDescent="0.25">
      <c r="A151" s="72"/>
      <c r="B151" s="97" t="s">
        <v>237</v>
      </c>
      <c r="C151" s="60"/>
      <c r="D151" s="60"/>
      <c r="E151" s="59"/>
      <c r="F151" s="25">
        <f t="shared" si="158"/>
        <v>0</v>
      </c>
      <c r="G151" s="74">
        <f>F151*'Consolidated Budget'!$C$9</f>
        <v>0</v>
      </c>
      <c r="H151" s="75">
        <f t="shared" si="159"/>
        <v>0</v>
      </c>
      <c r="I151" s="76">
        <f t="shared" si="159"/>
        <v>0</v>
      </c>
      <c r="J151" s="77"/>
      <c r="K151" s="223"/>
      <c r="L151" s="229"/>
      <c r="M151" s="224">
        <f t="shared" si="160"/>
        <v>0</v>
      </c>
      <c r="N151" s="224">
        <f t="shared" si="160"/>
        <v>0</v>
      </c>
      <c r="O151" s="231">
        <f t="shared" si="156"/>
        <v>0</v>
      </c>
      <c r="P151" s="392"/>
      <c r="Q151" s="387"/>
      <c r="R151" s="388">
        <f t="shared" si="161"/>
        <v>0</v>
      </c>
      <c r="S151" s="388">
        <f t="shared" si="161"/>
        <v>0</v>
      </c>
      <c r="T151" s="231">
        <f t="shared" si="157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2.5" x14ac:dyDescent="0.25">
      <c r="A152" s="72"/>
      <c r="B152" s="59" t="s">
        <v>238</v>
      </c>
      <c r="C152" s="60"/>
      <c r="D152" s="60"/>
      <c r="E152" s="59"/>
      <c r="F152" s="25">
        <f t="shared" si="158"/>
        <v>0</v>
      </c>
      <c r="G152" s="74">
        <f>F152*'Consolidated Budget'!$C$9</f>
        <v>0</v>
      </c>
      <c r="H152" s="81">
        <f t="shared" si="159"/>
        <v>0</v>
      </c>
      <c r="I152" s="82">
        <f t="shared" si="159"/>
        <v>0</v>
      </c>
      <c r="J152" s="83"/>
      <c r="K152" s="225"/>
      <c r="L152" s="246"/>
      <c r="M152" s="226">
        <f t="shared" si="160"/>
        <v>0</v>
      </c>
      <c r="N152" s="226">
        <f t="shared" si="160"/>
        <v>0</v>
      </c>
      <c r="O152" s="232">
        <f t="shared" si="156"/>
        <v>0</v>
      </c>
      <c r="P152" s="393"/>
      <c r="Q152" s="390"/>
      <c r="R152" s="391">
        <f t="shared" si="161"/>
        <v>0</v>
      </c>
      <c r="S152" s="391">
        <f t="shared" si="161"/>
        <v>0</v>
      </c>
      <c r="T152" s="232">
        <f t="shared" si="157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2.5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6">
        <f>SUM(G154:G159)</f>
        <v>0</v>
      </c>
      <c r="H153" s="68">
        <f>SUM(H154:H158)</f>
        <v>0</v>
      </c>
      <c r="I153" s="69">
        <f>SUM(I154:I158)</f>
        <v>0</v>
      </c>
      <c r="J153" s="70"/>
      <c r="K153" s="68">
        <f>SUM(K154:K158)</f>
        <v>0</v>
      </c>
      <c r="L153" s="69">
        <f>SUM(L154:L158)</f>
        <v>0</v>
      </c>
      <c r="M153" s="313">
        <f>SUM(M154:M158)</f>
        <v>0</v>
      </c>
      <c r="N153" s="313">
        <f>SUM(N154:N158)</f>
        <v>0</v>
      </c>
      <c r="O153" s="344">
        <f t="shared" si="156"/>
        <v>0</v>
      </c>
      <c r="P153" s="407">
        <f>SUM(P154:P158)</f>
        <v>0</v>
      </c>
      <c r="Q153" s="408">
        <f>SUM(Q154:Q158)</f>
        <v>0</v>
      </c>
      <c r="R153" s="409">
        <f t="shared" si="161"/>
        <v>0</v>
      </c>
      <c r="S153" s="409">
        <f t="shared" si="161"/>
        <v>0</v>
      </c>
      <c r="T153" s="344">
        <f t="shared" si="157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2.5" x14ac:dyDescent="0.25">
      <c r="A154" s="72"/>
      <c r="B154" s="59" t="s">
        <v>239</v>
      </c>
      <c r="C154" s="60"/>
      <c r="D154" s="60"/>
      <c r="E154" s="59"/>
      <c r="F154" s="25">
        <f t="shared" ref="F154:F159" si="162">D154*E154</f>
        <v>0</v>
      </c>
      <c r="G154" s="74">
        <f>F154*'Consolidated Budget'!$C$9</f>
        <v>0</v>
      </c>
      <c r="H154" s="62">
        <f t="shared" ref="H154:I158" si="163">F154*$J$8</f>
        <v>0</v>
      </c>
      <c r="I154" s="63">
        <f t="shared" si="163"/>
        <v>0</v>
      </c>
      <c r="J154" s="64"/>
      <c r="K154" s="220"/>
      <c r="L154" s="212"/>
      <c r="M154" s="222">
        <f t="shared" ref="M154:N158" si="164">H154-K154</f>
        <v>0</v>
      </c>
      <c r="N154" s="222">
        <f t="shared" si="164"/>
        <v>0</v>
      </c>
      <c r="O154" s="234">
        <f t="shared" si="156"/>
        <v>0</v>
      </c>
      <c r="P154" s="410"/>
      <c r="Q154" s="384"/>
      <c r="R154" s="385">
        <f t="shared" si="161"/>
        <v>0</v>
      </c>
      <c r="S154" s="385">
        <f t="shared" si="161"/>
        <v>0</v>
      </c>
      <c r="T154" s="234">
        <f t="shared" si="157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2.5" x14ac:dyDescent="0.25">
      <c r="A155" s="72"/>
      <c r="B155" s="59" t="s">
        <v>240</v>
      </c>
      <c r="C155" s="60"/>
      <c r="D155" s="60"/>
      <c r="E155" s="59"/>
      <c r="F155" s="25">
        <f t="shared" si="162"/>
        <v>0</v>
      </c>
      <c r="G155" s="74">
        <f>F155*'Consolidated Budget'!$C$9</f>
        <v>0</v>
      </c>
      <c r="H155" s="75">
        <f t="shared" si="163"/>
        <v>0</v>
      </c>
      <c r="I155" s="76">
        <f t="shared" si="163"/>
        <v>0</v>
      </c>
      <c r="J155" s="77"/>
      <c r="K155" s="223"/>
      <c r="L155" s="229"/>
      <c r="M155" s="224">
        <f t="shared" si="164"/>
        <v>0</v>
      </c>
      <c r="N155" s="224">
        <f t="shared" si="164"/>
        <v>0</v>
      </c>
      <c r="O155" s="231">
        <f t="shared" si="156"/>
        <v>0</v>
      </c>
      <c r="P155" s="392"/>
      <c r="Q155" s="387"/>
      <c r="R155" s="388">
        <f t="shared" si="161"/>
        <v>0</v>
      </c>
      <c r="S155" s="388">
        <f t="shared" si="161"/>
        <v>0</v>
      </c>
      <c r="T155" s="231">
        <f t="shared" si="157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2.5" x14ac:dyDescent="0.25">
      <c r="A156" s="72"/>
      <c r="B156" s="59" t="s">
        <v>241</v>
      </c>
      <c r="C156" s="60"/>
      <c r="D156" s="60"/>
      <c r="E156" s="59"/>
      <c r="F156" s="25">
        <f t="shared" si="162"/>
        <v>0</v>
      </c>
      <c r="G156" s="74">
        <f>F156*'Consolidated Budget'!$C$9</f>
        <v>0</v>
      </c>
      <c r="H156" s="75">
        <f t="shared" si="163"/>
        <v>0</v>
      </c>
      <c r="I156" s="76">
        <f t="shared" si="163"/>
        <v>0</v>
      </c>
      <c r="J156" s="77"/>
      <c r="K156" s="223"/>
      <c r="L156" s="229"/>
      <c r="M156" s="224">
        <f t="shared" si="164"/>
        <v>0</v>
      </c>
      <c r="N156" s="224">
        <f t="shared" si="164"/>
        <v>0</v>
      </c>
      <c r="O156" s="231">
        <f t="shared" si="156"/>
        <v>0</v>
      </c>
      <c r="P156" s="392"/>
      <c r="Q156" s="387"/>
      <c r="R156" s="388">
        <f t="shared" si="161"/>
        <v>0</v>
      </c>
      <c r="S156" s="388">
        <f t="shared" si="161"/>
        <v>0</v>
      </c>
      <c r="T156" s="231">
        <f t="shared" si="157"/>
        <v>0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2.5" x14ac:dyDescent="0.25">
      <c r="A157" s="72"/>
      <c r="B157" s="59" t="s">
        <v>242</v>
      </c>
      <c r="C157" s="60"/>
      <c r="D157" s="60"/>
      <c r="E157" s="59"/>
      <c r="F157" s="25">
        <f t="shared" si="162"/>
        <v>0</v>
      </c>
      <c r="G157" s="74">
        <f>F157*'Consolidated Budget'!$C$9</f>
        <v>0</v>
      </c>
      <c r="H157" s="75">
        <f t="shared" si="163"/>
        <v>0</v>
      </c>
      <c r="I157" s="76">
        <f t="shared" si="163"/>
        <v>0</v>
      </c>
      <c r="J157" s="77"/>
      <c r="K157" s="223"/>
      <c r="L157" s="229"/>
      <c r="M157" s="224">
        <f t="shared" si="164"/>
        <v>0</v>
      </c>
      <c r="N157" s="224">
        <f t="shared" si="164"/>
        <v>0</v>
      </c>
      <c r="O157" s="231">
        <f t="shared" si="156"/>
        <v>0</v>
      </c>
      <c r="P157" s="392"/>
      <c r="Q157" s="387"/>
      <c r="R157" s="388">
        <f t="shared" si="161"/>
        <v>0</v>
      </c>
      <c r="S157" s="388">
        <f t="shared" si="161"/>
        <v>0</v>
      </c>
      <c r="T157" s="231">
        <f t="shared" si="157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2.5" x14ac:dyDescent="0.25">
      <c r="A158" s="72"/>
      <c r="B158" s="59" t="s">
        <v>243</v>
      </c>
      <c r="C158" s="60"/>
      <c r="D158" s="60"/>
      <c r="E158" s="59"/>
      <c r="F158" s="25">
        <f t="shared" si="162"/>
        <v>0</v>
      </c>
      <c r="G158" s="74">
        <f>F158*'Consolidated Budget'!$C$9</f>
        <v>0</v>
      </c>
      <c r="H158" s="75">
        <f t="shared" si="163"/>
        <v>0</v>
      </c>
      <c r="I158" s="76">
        <f t="shared" si="163"/>
        <v>0</v>
      </c>
      <c r="J158" s="77"/>
      <c r="K158" s="225"/>
      <c r="L158" s="246"/>
      <c r="M158" s="226">
        <f t="shared" si="164"/>
        <v>0</v>
      </c>
      <c r="N158" s="226">
        <f t="shared" si="164"/>
        <v>0</v>
      </c>
      <c r="O158" s="232">
        <f t="shared" si="156"/>
        <v>0</v>
      </c>
      <c r="P158" s="393"/>
      <c r="Q158" s="390"/>
      <c r="R158" s="391">
        <f t="shared" si="161"/>
        <v>0</v>
      </c>
      <c r="S158" s="391">
        <f t="shared" si="161"/>
        <v>0</v>
      </c>
      <c r="T158" s="232">
        <f t="shared" si="157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3" thickBot="1" x14ac:dyDescent="0.3">
      <c r="A159" s="548"/>
      <c r="B159" s="548" t="s">
        <v>244</v>
      </c>
      <c r="C159" s="60"/>
      <c r="D159" s="60"/>
      <c r="E159" s="59"/>
      <c r="F159" s="25">
        <f t="shared" si="162"/>
        <v>0</v>
      </c>
      <c r="G159" s="74">
        <f>F159*'Consolidated Budget'!$C$9</f>
        <v>0</v>
      </c>
      <c r="H159" s="550"/>
      <c r="I159" s="549"/>
      <c r="J159" s="551"/>
      <c r="K159" s="552"/>
      <c r="L159" s="552"/>
      <c r="M159" s="483"/>
      <c r="N159" s="483"/>
      <c r="O159" s="454"/>
      <c r="P159" s="414"/>
      <c r="Q159" s="380"/>
      <c r="R159" s="381"/>
      <c r="S159" s="381"/>
      <c r="T159" s="454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16" thickBot="1" x14ac:dyDescent="0.4">
      <c r="A160" s="488"/>
      <c r="B160" s="488" t="s">
        <v>245</v>
      </c>
      <c r="C160" s="488"/>
      <c r="D160" s="532"/>
      <c r="E160" s="533"/>
      <c r="F160" s="532">
        <f>F148+F153</f>
        <v>0</v>
      </c>
      <c r="G160" s="534">
        <f>G148+G153</f>
        <v>0</v>
      </c>
      <c r="H160" s="314">
        <f>H148+H153</f>
        <v>0</v>
      </c>
      <c r="I160" s="315">
        <f>I148+I153</f>
        <v>0</v>
      </c>
      <c r="J160" s="316"/>
      <c r="K160" s="369">
        <f>K148+K153</f>
        <v>0</v>
      </c>
      <c r="L160" s="370">
        <f>L148+L153</f>
        <v>0</v>
      </c>
      <c r="M160" s="371">
        <f>M148+M153</f>
        <v>0</v>
      </c>
      <c r="N160" s="371">
        <f>N148+N153</f>
        <v>0</v>
      </c>
      <c r="O160" s="372">
        <f t="shared" si="156"/>
        <v>0</v>
      </c>
      <c r="P160" s="464">
        <f>P148+P153</f>
        <v>0</v>
      </c>
      <c r="Q160" s="371">
        <f>Q148+Q153</f>
        <v>0</v>
      </c>
      <c r="R160" s="371">
        <f>R148+R153</f>
        <v>0</v>
      </c>
      <c r="S160" s="371">
        <f>S148+S153</f>
        <v>0</v>
      </c>
      <c r="T160" s="372">
        <f t="shared" si="157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3" x14ac:dyDescent="0.3">
      <c r="A161" s="95"/>
      <c r="B161" s="95"/>
      <c r="C161" s="3"/>
      <c r="D161" s="5"/>
      <c r="E161" s="6"/>
      <c r="F161" s="553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s="599" customFormat="1" ht="36.75" customHeight="1" thickBot="1" x14ac:dyDescent="0.3">
      <c r="A163" s="583"/>
      <c r="B163" s="584" t="s">
        <v>246</v>
      </c>
      <c r="C163" s="585"/>
      <c r="D163" s="586"/>
      <c r="E163" s="587"/>
      <c r="F163" s="588">
        <f>F145+F160</f>
        <v>0</v>
      </c>
      <c r="G163" s="588">
        <f>G145+G160</f>
        <v>0</v>
      </c>
      <c r="H163" s="589"/>
      <c r="I163" s="590"/>
      <c r="J163" s="591"/>
      <c r="K163" s="592">
        <f>K145+K160</f>
        <v>0</v>
      </c>
      <c r="L163" s="593">
        <f>L145+L160</f>
        <v>0</v>
      </c>
      <c r="M163" s="594">
        <f>M145+M160</f>
        <v>0</v>
      </c>
      <c r="N163" s="594">
        <f>N145+N160</f>
        <v>0</v>
      </c>
      <c r="O163" s="595">
        <f t="shared" ref="O163" si="165">IFERROR(L163/I163,0)</f>
        <v>0</v>
      </c>
      <c r="P163" s="596">
        <f>P145+P160</f>
        <v>0</v>
      </c>
      <c r="Q163" s="597">
        <f>Q145+Q160</f>
        <v>0</v>
      </c>
      <c r="R163" s="598">
        <f>R145+R160</f>
        <v>0</v>
      </c>
      <c r="S163" s="598">
        <f>S145+S160</f>
        <v>0</v>
      </c>
      <c r="T163" s="595">
        <f t="shared" ref="T163" si="166">IFERROR(Q163/I163,0)</f>
        <v>0</v>
      </c>
      <c r="U163" s="558"/>
      <c r="V163" s="558"/>
      <c r="W163" s="558"/>
      <c r="X163" s="558"/>
      <c r="Y163" s="558"/>
      <c r="Z163" s="558"/>
      <c r="AA163" s="558"/>
      <c r="AB163" s="558"/>
      <c r="AC163" s="558"/>
      <c r="AD163" s="558"/>
      <c r="AE163" s="558"/>
      <c r="AF163" s="558"/>
      <c r="AG163" s="558"/>
      <c r="AH163" s="558"/>
      <c r="AI163" s="558"/>
      <c r="AJ163" s="558"/>
      <c r="AK163" s="558"/>
      <c r="AL163" s="558"/>
      <c r="AM163" s="558"/>
      <c r="AN163" s="558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15.5" x14ac:dyDescent="0.35">
      <c r="A167" s="541"/>
      <c r="B167" s="542"/>
      <c r="C167" s="543"/>
      <c r="D167" s="544"/>
      <c r="E167" s="545"/>
      <c r="F167" s="347"/>
      <c r="G167" s="347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3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3.5" thickBot="1" x14ac:dyDescent="0.35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3.5" thickTop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3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3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3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3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37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3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3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3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3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3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3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3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3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3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3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3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3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3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3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3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3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3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3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3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3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3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3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3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3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3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3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3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3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3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3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3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3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3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3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3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3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3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3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3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3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3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3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3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3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3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3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3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3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3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3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3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3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3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3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3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3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3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3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3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3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3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3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3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3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3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3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3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3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3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3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3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3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3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3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3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3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3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3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3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3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3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3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3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3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3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3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3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3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3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3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3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3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3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3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3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3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3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3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3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3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3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3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3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3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3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3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3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3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3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3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3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3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3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3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3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3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3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3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3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3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3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3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3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3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3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3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3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3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3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3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3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3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3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3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3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3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3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3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3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3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3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3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3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3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3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3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3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3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3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3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3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3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3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3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3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3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3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3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3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3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3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3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3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3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3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3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3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3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3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3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3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3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3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3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3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3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3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3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3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3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3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3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3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3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3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3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3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3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3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3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3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3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3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3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3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3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3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3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3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3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3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3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3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3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3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3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3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3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3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3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3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3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3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3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3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3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3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3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3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3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3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3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3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3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3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3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3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3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3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3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3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3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3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3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3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3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3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3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3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3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3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3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3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3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3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3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3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3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3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3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3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3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3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3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3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3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3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3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3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3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3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3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3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3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3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3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3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3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3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3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3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3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3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3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3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3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3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3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3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3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3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3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3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3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3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3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3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3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3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3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3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3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3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3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3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3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3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3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3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3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3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3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3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3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3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3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3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3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3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3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3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3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3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3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3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3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3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3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3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3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3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3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3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3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3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3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3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3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3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3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3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3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3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3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3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3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3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3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3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3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3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3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3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3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3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3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3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3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3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3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3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3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3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3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3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3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3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3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3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3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3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3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3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3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3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3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3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3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3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3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3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3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3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3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3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3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3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3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3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3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3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3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3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3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3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3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3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3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3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3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3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3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3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3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3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3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3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3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3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3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3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3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3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3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3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3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3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3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3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3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3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3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3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3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3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3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3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3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3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3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3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3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3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3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3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3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3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3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3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3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3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3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3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3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3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3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3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3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3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3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3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3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3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3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3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3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3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3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3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3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3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3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3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3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3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3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3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3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3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3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3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3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3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3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3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3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3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3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3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3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3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3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3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3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3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3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3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3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3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3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3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3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3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3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3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3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3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3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3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3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3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3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3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3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3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3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3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3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3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3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3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3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3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3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3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3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3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3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3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3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3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3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3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3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3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3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3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3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3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3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3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3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3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3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3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3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3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3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3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3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3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3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3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3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3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3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3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3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3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3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3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3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3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3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3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3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3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3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3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3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3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3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3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3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3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3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3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3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3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3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3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3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3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3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3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3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3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3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3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3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3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3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3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3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3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3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3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3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3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3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3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3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3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3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3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3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3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3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3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3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3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3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3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3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3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3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3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3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3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3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3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3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3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3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3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3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3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3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3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3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3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3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3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3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3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3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3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3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3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3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3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3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3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3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3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3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3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3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3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3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3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3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3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3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3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3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3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3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3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3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3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3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3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3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3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3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3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3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3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3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3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3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3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3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3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3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3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3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3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3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3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3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3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3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3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3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3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3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3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3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3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3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3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3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3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3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3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3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3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3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3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3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3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3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3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3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3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3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3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3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3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3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3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3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3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3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3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3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3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3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3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3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3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3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3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3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3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3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3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3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3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3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3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3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3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3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3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3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3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3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3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3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3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3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3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3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3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3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3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3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3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3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3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3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3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3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3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3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3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3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3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3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3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3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3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3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3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3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3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3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3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3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3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3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3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3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3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3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3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3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3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3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3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3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3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3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3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3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3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3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3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3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3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3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3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3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3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3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3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3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3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3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3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3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3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3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3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3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3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3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3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3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3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3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3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3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3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3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3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3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3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3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2.5" x14ac:dyDescent="0.25"/>
    <row r="979" spans="1:40" ht="12.5" x14ac:dyDescent="0.25"/>
    <row r="980" spans="1:40" ht="12.5" x14ac:dyDescent="0.25"/>
    <row r="981" spans="1:40" ht="12.5" x14ac:dyDescent="0.25"/>
    <row r="982" spans="1:40" ht="12.5" x14ac:dyDescent="0.25"/>
    <row r="983" spans="1:40" ht="12.5" x14ac:dyDescent="0.25"/>
    <row r="984" spans="1:40" ht="12.5" x14ac:dyDescent="0.25"/>
    <row r="985" spans="1:40" ht="12.5" x14ac:dyDescent="0.25"/>
    <row r="986" spans="1:40" ht="12.5" x14ac:dyDescent="0.25"/>
    <row r="987" spans="1:40" ht="12.5" x14ac:dyDescent="0.25"/>
    <row r="988" spans="1:40" ht="12.5" x14ac:dyDescent="0.25"/>
    <row r="989" spans="1:40" ht="12.5" x14ac:dyDescent="0.25"/>
    <row r="990" spans="1:40" ht="12.5" x14ac:dyDescent="0.25"/>
    <row r="991" spans="1:40" ht="12.5" x14ac:dyDescent="0.25"/>
    <row r="992" spans="1:40" ht="12.5" x14ac:dyDescent="0.25"/>
    <row r="993" ht="12.5" x14ac:dyDescent="0.25"/>
    <row r="994" ht="12.5" x14ac:dyDescent="0.25"/>
    <row r="995" ht="12.5" x14ac:dyDescent="0.25"/>
    <row r="996" ht="12.5" x14ac:dyDescent="0.25"/>
    <row r="997" ht="12.5" x14ac:dyDescent="0.25"/>
    <row r="998" ht="12.5" x14ac:dyDescent="0.25"/>
    <row r="999" ht="12.5" x14ac:dyDescent="0.25"/>
    <row r="1000" ht="12.5" x14ac:dyDescent="0.25"/>
    <row r="1001" ht="12.5" x14ac:dyDescent="0.25"/>
    <row r="1002" ht="12.5" x14ac:dyDescent="0.25"/>
    <row r="1003" ht="12.5" x14ac:dyDescent="0.25"/>
  </sheetData>
  <mergeCells count="37">
    <mergeCell ref="F174:G174"/>
    <mergeCell ref="C84:E84"/>
    <mergeCell ref="C90:E90"/>
    <mergeCell ref="C96:E96"/>
    <mergeCell ref="C102:E102"/>
    <mergeCell ref="C105:E105"/>
    <mergeCell ref="C109:E109"/>
    <mergeCell ref="C126:E126"/>
    <mergeCell ref="C129:E129"/>
    <mergeCell ref="C132:E132"/>
    <mergeCell ref="C148:E148"/>
    <mergeCell ref="C153:E153"/>
    <mergeCell ref="C78:E78"/>
    <mergeCell ref="C12:E12"/>
    <mergeCell ref="C19:E19"/>
    <mergeCell ref="C27:E27"/>
    <mergeCell ref="C30:E30"/>
    <mergeCell ref="C36:E36"/>
    <mergeCell ref="C42:E42"/>
    <mergeCell ref="C48:E48"/>
    <mergeCell ref="C54:E54"/>
    <mergeCell ref="C60:E60"/>
    <mergeCell ref="C66:E66"/>
    <mergeCell ref="C72:E72"/>
    <mergeCell ref="J5:J7"/>
    <mergeCell ref="K5:O5"/>
    <mergeCell ref="P5:T5"/>
    <mergeCell ref="K6:L6"/>
    <mergeCell ref="M6:N6"/>
    <mergeCell ref="P6:Q6"/>
    <mergeCell ref="R6:S6"/>
    <mergeCell ref="H5:I6"/>
    <mergeCell ref="A5:B7"/>
    <mergeCell ref="C5:C7"/>
    <mergeCell ref="D5:D7"/>
    <mergeCell ref="E5:E6"/>
    <mergeCell ref="F5:G6"/>
  </mergeCells>
  <conditionalFormatting sqref="F161:J161 K162:P162">
    <cfRule type="cellIs" dxfId="1" priority="1" stopIfTrue="1" operator="greaterThan">
      <formula>15</formula>
    </cfRule>
  </conditionalFormatting>
  <conditionalFormatting sqref="T162">
    <cfRule type="cellIs" dxfId="0" priority="2" stopIfTrue="1" operator="greaterThan">
      <formula>15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C04AD-440D-4227-BFCC-652729546199}">
  <dimension ref="A1:AN1002"/>
  <sheetViews>
    <sheetView showZeros="0" topLeftCell="A42" zoomScaleNormal="100" workbookViewId="0">
      <selection activeCell="A93" sqref="A1:XFD1048576"/>
    </sheetView>
  </sheetViews>
  <sheetFormatPr defaultColWidth="14.453125" defaultRowHeight="15" customHeight="1" x14ac:dyDescent="0.25"/>
  <cols>
    <col min="1" max="1" width="6.26953125" customWidth="1"/>
    <col min="2" max="2" width="37.453125" customWidth="1"/>
    <col min="3" max="3" width="11.26953125" customWidth="1"/>
    <col min="4" max="4" width="10.26953125" customWidth="1"/>
    <col min="5" max="5" width="12.1796875" customWidth="1"/>
    <col min="6" max="6" width="16.26953125" bestFit="1" customWidth="1"/>
    <col min="7" max="7" width="14.453125" bestFit="1" customWidth="1"/>
    <col min="8" max="8" width="15.54296875" bestFit="1" customWidth="1"/>
    <col min="9" max="9" width="13.54296875" customWidth="1"/>
    <col min="10" max="10" width="8.54296875" customWidth="1"/>
    <col min="11" max="14" width="15.54296875" customWidth="1"/>
    <col min="15" max="15" width="10.54296875" customWidth="1"/>
    <col min="16" max="16" width="15.54296875" customWidth="1"/>
    <col min="17" max="17" width="18.453125" customWidth="1"/>
    <col min="18" max="19" width="15.54296875" customWidth="1"/>
    <col min="20" max="20" width="10.54296875" customWidth="1"/>
    <col min="21" max="40" width="9.1796875" customWidth="1"/>
  </cols>
  <sheetData>
    <row r="1" spans="1:40" ht="20.149999999999999" customHeight="1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9" customHeight="1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20.149999999999999" customHeight="1" x14ac:dyDescent="0.5">
      <c r="A3" s="3" t="s">
        <v>252</v>
      </c>
      <c r="B3" s="3"/>
      <c r="C3" s="115" t="s">
        <v>319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2.75" customHeight="1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5" customHeight="1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" customHeight="1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" customHeight="1" thickBot="1" x14ac:dyDescent="0.35">
      <c r="A7" s="654"/>
      <c r="B7" s="655"/>
      <c r="C7" s="658"/>
      <c r="D7" s="658"/>
      <c r="E7" s="36" t="s">
        <v>71</v>
      </c>
      <c r="F7" s="36" t="s">
        <v>71</v>
      </c>
      <c r="G7" s="37" t="s">
        <v>54</v>
      </c>
      <c r="H7" s="38" t="s">
        <v>71</v>
      </c>
      <c r="I7" s="39" t="s">
        <v>54</v>
      </c>
      <c r="J7" s="647"/>
      <c r="K7" s="40" t="s">
        <v>71</v>
      </c>
      <c r="L7" s="41" t="s">
        <v>54</v>
      </c>
      <c r="M7" s="42" t="s">
        <v>71</v>
      </c>
      <c r="N7" s="43" t="s">
        <v>54</v>
      </c>
      <c r="O7" s="44" t="s">
        <v>72</v>
      </c>
      <c r="P7" s="45" t="s">
        <v>71</v>
      </c>
      <c r="Q7" s="46" t="s">
        <v>54</v>
      </c>
      <c r="R7" s="47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20.149999999999999" customHeight="1" thickBot="1" x14ac:dyDescent="0.4">
      <c r="A8" s="351" t="s">
        <v>73</v>
      </c>
      <c r="B8" s="352"/>
      <c r="C8" s="353"/>
      <c r="D8" s="354"/>
      <c r="E8" s="355"/>
      <c r="F8" s="355"/>
      <c r="G8" s="352"/>
      <c r="H8" s="356">
        <f>'Appeal Income'!I31</f>
        <v>0</v>
      </c>
      <c r="I8" s="357">
        <f>'Appeal Income'!H31</f>
        <v>0</v>
      </c>
      <c r="J8" s="444">
        <f>IFERROR(I8/G164,0)</f>
        <v>0</v>
      </c>
      <c r="K8" s="358"/>
      <c r="L8" s="359"/>
      <c r="M8" s="360"/>
      <c r="N8" s="359"/>
      <c r="O8" s="361"/>
      <c r="P8" s="377"/>
      <c r="Q8" s="479"/>
      <c r="R8" s="360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20.149999999999999" customHeight="1" thickBot="1" x14ac:dyDescent="0.4">
      <c r="A9" s="488" t="s">
        <v>74</v>
      </c>
      <c r="B9" s="488"/>
      <c r="C9" s="489"/>
      <c r="D9" s="490"/>
      <c r="E9" s="363"/>
      <c r="F9" s="363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5" customHeight="1" thickBot="1" x14ac:dyDescent="0.35">
      <c r="A10" s="49">
        <v>1</v>
      </c>
      <c r="B10" s="50" t="s">
        <v>75</v>
      </c>
      <c r="C10" s="51"/>
      <c r="D10" s="52"/>
      <c r="E10" s="53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" customHeight="1" x14ac:dyDescent="0.25">
      <c r="A11" s="58">
        <v>1.1000000000000001</v>
      </c>
      <c r="B11" s="59" t="s">
        <v>11</v>
      </c>
      <c r="C11" s="151"/>
      <c r="D11" s="151"/>
      <c r="E11" s="152"/>
      <c r="F11" s="476">
        <f>D11*E11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" customHeight="1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" customHeight="1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I18" si="6">F13*$J$8</f>
        <v>0</v>
      </c>
      <c r="I13" s="195">
        <f t="shared" si="6"/>
        <v>0</v>
      </c>
      <c r="J13" s="196"/>
      <c r="K13" s="216"/>
      <c r="L13" s="217"/>
      <c r="M13" s="222">
        <f t="shared" ref="M13:N18" si="7">H13-K13</f>
        <v>0</v>
      </c>
      <c r="N13" s="222">
        <f t="shared" si="7"/>
        <v>0</v>
      </c>
      <c r="O13" s="231">
        <f t="shared" si="3"/>
        <v>0</v>
      </c>
      <c r="P13" s="495"/>
      <c r="Q13" s="384"/>
      <c r="R13" s="385">
        <f t="shared" ref="R13:S18" si="8">H13-P13</f>
        <v>0</v>
      </c>
      <c r="S13" s="385">
        <f t="shared" si="8"/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" customHeight="1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6"/>
        <v>0</v>
      </c>
      <c r="J14" s="198"/>
      <c r="K14" s="216"/>
      <c r="L14" s="217"/>
      <c r="M14" s="224">
        <f t="shared" si="7"/>
        <v>0</v>
      </c>
      <c r="N14" s="224">
        <f t="shared" si="7"/>
        <v>0</v>
      </c>
      <c r="O14" s="231">
        <f t="shared" si="3"/>
        <v>0</v>
      </c>
      <c r="P14" s="386"/>
      <c r="Q14" s="387"/>
      <c r="R14" s="388">
        <f t="shared" si="8"/>
        <v>0</v>
      </c>
      <c r="S14" s="388">
        <f t="shared" si="8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" customHeight="1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6"/>
        <v>0</v>
      </c>
      <c r="J15" s="198"/>
      <c r="K15" s="216"/>
      <c r="L15" s="217"/>
      <c r="M15" s="224">
        <f t="shared" si="7"/>
        <v>0</v>
      </c>
      <c r="N15" s="224">
        <f t="shared" si="7"/>
        <v>0</v>
      </c>
      <c r="O15" s="231">
        <f t="shared" si="3"/>
        <v>0</v>
      </c>
      <c r="P15" s="386"/>
      <c r="Q15" s="387"/>
      <c r="R15" s="388">
        <f t="shared" si="8"/>
        <v>0</v>
      </c>
      <c r="S15" s="388">
        <f t="shared" si="8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" customHeight="1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6"/>
        <v>0</v>
      </c>
      <c r="J16" s="198"/>
      <c r="K16" s="216"/>
      <c r="L16" s="217"/>
      <c r="M16" s="224">
        <f t="shared" si="7"/>
        <v>0</v>
      </c>
      <c r="N16" s="224">
        <f t="shared" si="7"/>
        <v>0</v>
      </c>
      <c r="O16" s="231">
        <f t="shared" si="3"/>
        <v>0</v>
      </c>
      <c r="P16" s="386"/>
      <c r="Q16" s="387"/>
      <c r="R16" s="388">
        <f t="shared" si="8"/>
        <v>0</v>
      </c>
      <c r="S16" s="388">
        <f t="shared" si="8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" customHeight="1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6"/>
        <v>0</v>
      </c>
      <c r="J17" s="198"/>
      <c r="K17" s="216"/>
      <c r="L17" s="217"/>
      <c r="M17" s="224">
        <f t="shared" si="7"/>
        <v>0</v>
      </c>
      <c r="N17" s="224">
        <f t="shared" si="7"/>
        <v>0</v>
      </c>
      <c r="O17" s="231">
        <f t="shared" si="3"/>
        <v>0</v>
      </c>
      <c r="P17" s="386"/>
      <c r="Q17" s="387"/>
      <c r="R17" s="388">
        <f t="shared" si="8"/>
        <v>0</v>
      </c>
      <c r="S17" s="388">
        <f t="shared" si="8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" customHeight="1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6"/>
        <v>0</v>
      </c>
      <c r="J18" s="201"/>
      <c r="K18" s="218"/>
      <c r="L18" s="219"/>
      <c r="M18" s="226">
        <f t="shared" si="7"/>
        <v>0</v>
      </c>
      <c r="N18" s="226">
        <f t="shared" si="7"/>
        <v>0</v>
      </c>
      <c r="O18" s="232">
        <f t="shared" si="3"/>
        <v>0</v>
      </c>
      <c r="P18" s="389"/>
      <c r="Q18" s="390"/>
      <c r="R18" s="391">
        <f t="shared" si="8"/>
        <v>0</v>
      </c>
      <c r="S18" s="391">
        <f t="shared" si="8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" customHeight="1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9">SUM(F20:F26)</f>
        <v>0</v>
      </c>
      <c r="G19" s="67">
        <f t="shared" si="9"/>
        <v>0</v>
      </c>
      <c r="H19" s="236">
        <f t="shared" si="9"/>
        <v>0</v>
      </c>
      <c r="I19" s="66">
        <f t="shared" si="9"/>
        <v>0</v>
      </c>
      <c r="J19" s="142"/>
      <c r="K19" s="214">
        <f t="shared" ref="K19:S19" si="10">SUM(K20:K26)</f>
        <v>0</v>
      </c>
      <c r="L19" s="215">
        <f t="shared" si="10"/>
        <v>0</v>
      </c>
      <c r="M19" s="215">
        <f t="shared" si="10"/>
        <v>0</v>
      </c>
      <c r="N19" s="214">
        <f t="shared" si="10"/>
        <v>0</v>
      </c>
      <c r="O19" s="233">
        <f t="shared" si="3"/>
        <v>0</v>
      </c>
      <c r="P19" s="382">
        <f t="shared" si="10"/>
        <v>0</v>
      </c>
      <c r="Q19" s="383">
        <f t="shared" si="10"/>
        <v>0</v>
      </c>
      <c r="R19" s="383">
        <f t="shared" si="10"/>
        <v>0</v>
      </c>
      <c r="S19" s="383">
        <f t="shared" si="10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" customHeight="1" x14ac:dyDescent="0.25">
      <c r="A20" s="72" t="s">
        <v>86</v>
      </c>
      <c r="B20" s="72"/>
      <c r="C20" s="60"/>
      <c r="D20" s="60"/>
      <c r="E20" s="59"/>
      <c r="F20" s="25">
        <f t="shared" ref="F20:F26" si="11">D20*E20</f>
        <v>0</v>
      </c>
      <c r="G20" s="74">
        <f>F20*'Consolidated Budget'!$C$9</f>
        <v>0</v>
      </c>
      <c r="H20" s="194">
        <f t="shared" ref="H20:I26" si="12">F20*$J$8</f>
        <v>0</v>
      </c>
      <c r="I20" s="195">
        <f t="shared" si="12"/>
        <v>0</v>
      </c>
      <c r="J20" s="196"/>
      <c r="K20" s="220"/>
      <c r="L20" s="221"/>
      <c r="M20" s="222">
        <f t="shared" ref="M20:N26" si="13">H20-K20</f>
        <v>0</v>
      </c>
      <c r="N20" s="222">
        <f t="shared" si="13"/>
        <v>0</v>
      </c>
      <c r="O20" s="234">
        <f t="shared" si="3"/>
        <v>0</v>
      </c>
      <c r="P20" s="410"/>
      <c r="Q20" s="384"/>
      <c r="R20" s="385">
        <f t="shared" ref="R20:S26" si="14">H20-P20</f>
        <v>0</v>
      </c>
      <c r="S20" s="385">
        <f t="shared" si="14"/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5" customHeight="1" x14ac:dyDescent="0.25">
      <c r="A21" s="72" t="s">
        <v>87</v>
      </c>
      <c r="B21" s="72"/>
      <c r="C21" s="73"/>
      <c r="D21" s="73"/>
      <c r="E21" s="72"/>
      <c r="F21" s="25">
        <f t="shared" si="11"/>
        <v>0</v>
      </c>
      <c r="G21" s="74">
        <f>F21*'Consolidated Budget'!$C$9</f>
        <v>0</v>
      </c>
      <c r="H21" s="197">
        <f t="shared" si="12"/>
        <v>0</v>
      </c>
      <c r="I21" s="25">
        <f t="shared" si="12"/>
        <v>0</v>
      </c>
      <c r="J21" s="198"/>
      <c r="K21" s="223"/>
      <c r="L21" s="217"/>
      <c r="M21" s="224">
        <f t="shared" si="13"/>
        <v>0</v>
      </c>
      <c r="N21" s="224">
        <f t="shared" si="13"/>
        <v>0</v>
      </c>
      <c r="O21" s="231">
        <f t="shared" si="3"/>
        <v>0</v>
      </c>
      <c r="P21" s="392"/>
      <c r="Q21" s="387"/>
      <c r="R21" s="388">
        <f t="shared" si="14"/>
        <v>0</v>
      </c>
      <c r="S21" s="388">
        <f t="shared" si="14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5" customHeight="1" x14ac:dyDescent="0.25">
      <c r="A22" s="72" t="s">
        <v>88</v>
      </c>
      <c r="B22" s="72"/>
      <c r="C22" s="73"/>
      <c r="D22" s="73"/>
      <c r="E22" s="72"/>
      <c r="F22" s="25">
        <f t="shared" si="11"/>
        <v>0</v>
      </c>
      <c r="G22" s="74">
        <f>F22*'Consolidated Budget'!$C$9</f>
        <v>0</v>
      </c>
      <c r="H22" s="197">
        <f t="shared" si="12"/>
        <v>0</v>
      </c>
      <c r="I22" s="25">
        <f t="shared" si="12"/>
        <v>0</v>
      </c>
      <c r="J22" s="198"/>
      <c r="K22" s="223"/>
      <c r="L22" s="217"/>
      <c r="M22" s="224">
        <f t="shared" si="13"/>
        <v>0</v>
      </c>
      <c r="N22" s="224">
        <f t="shared" si="13"/>
        <v>0</v>
      </c>
      <c r="O22" s="231">
        <f t="shared" si="3"/>
        <v>0</v>
      </c>
      <c r="P22" s="392"/>
      <c r="Q22" s="387"/>
      <c r="R22" s="388">
        <f t="shared" si="14"/>
        <v>0</v>
      </c>
      <c r="S22" s="388">
        <f t="shared" si="14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5" customHeight="1" x14ac:dyDescent="0.25">
      <c r="A23" s="72" t="s">
        <v>89</v>
      </c>
      <c r="B23" s="72"/>
      <c r="C23" s="73"/>
      <c r="D23" s="73"/>
      <c r="E23" s="72"/>
      <c r="F23" s="25">
        <f t="shared" si="11"/>
        <v>0</v>
      </c>
      <c r="G23" s="74">
        <f>F23*'Consolidated Budget'!$C$9</f>
        <v>0</v>
      </c>
      <c r="H23" s="197">
        <f t="shared" si="12"/>
        <v>0</v>
      </c>
      <c r="I23" s="25">
        <f t="shared" si="12"/>
        <v>0</v>
      </c>
      <c r="J23" s="198"/>
      <c r="K23" s="223"/>
      <c r="L23" s="217"/>
      <c r="M23" s="224">
        <f t="shared" si="13"/>
        <v>0</v>
      </c>
      <c r="N23" s="224">
        <f t="shared" si="13"/>
        <v>0</v>
      </c>
      <c r="O23" s="231">
        <f t="shared" si="3"/>
        <v>0</v>
      </c>
      <c r="P23" s="392"/>
      <c r="Q23" s="387"/>
      <c r="R23" s="388">
        <f t="shared" si="14"/>
        <v>0</v>
      </c>
      <c r="S23" s="388">
        <f t="shared" si="14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5" customHeight="1" x14ac:dyDescent="0.25">
      <c r="A24" s="72" t="s">
        <v>90</v>
      </c>
      <c r="B24" s="72"/>
      <c r="C24" s="73"/>
      <c r="D24" s="73"/>
      <c r="E24" s="72"/>
      <c r="F24" s="25">
        <f t="shared" si="11"/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si="14"/>
        <v>0</v>
      </c>
      <c r="S24" s="388">
        <f t="shared" si="14"/>
        <v>0</v>
      </c>
      <c r="T24" s="231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5" customHeight="1" x14ac:dyDescent="0.25">
      <c r="A25" s="72" t="s">
        <v>91</v>
      </c>
      <c r="B25" s="72"/>
      <c r="C25" s="73"/>
      <c r="D25" s="73"/>
      <c r="E25" s="72"/>
      <c r="F25" s="25">
        <f t="shared" si="11"/>
        <v>0</v>
      </c>
      <c r="G25" s="74">
        <f>F25*'Consolidated Budget'!$C$9</f>
        <v>0</v>
      </c>
      <c r="H25" s="197">
        <f t="shared" si="12"/>
        <v>0</v>
      </c>
      <c r="I25" s="25">
        <f t="shared" si="12"/>
        <v>0</v>
      </c>
      <c r="J25" s="198"/>
      <c r="K25" s="223"/>
      <c r="L25" s="217"/>
      <c r="M25" s="224">
        <f t="shared" si="13"/>
        <v>0</v>
      </c>
      <c r="N25" s="224">
        <f t="shared" si="13"/>
        <v>0</v>
      </c>
      <c r="O25" s="231">
        <f t="shared" si="3"/>
        <v>0</v>
      </c>
      <c r="P25" s="392"/>
      <c r="Q25" s="387"/>
      <c r="R25" s="388">
        <f t="shared" si="14"/>
        <v>0</v>
      </c>
      <c r="S25" s="388">
        <f t="shared" si="14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5" customHeight="1" thickBot="1" x14ac:dyDescent="0.3">
      <c r="A26" s="78" t="s">
        <v>92</v>
      </c>
      <c r="B26" s="78"/>
      <c r="C26" s="79"/>
      <c r="D26" s="79"/>
      <c r="E26" s="78"/>
      <c r="F26" s="257">
        <f t="shared" si="11"/>
        <v>0</v>
      </c>
      <c r="G26" s="80">
        <f>F26*'Consolidated Budget'!$C$9</f>
        <v>0</v>
      </c>
      <c r="H26" s="202">
        <f t="shared" si="12"/>
        <v>0</v>
      </c>
      <c r="I26" s="203">
        <f t="shared" si="12"/>
        <v>0</v>
      </c>
      <c r="J26" s="204"/>
      <c r="K26" s="225"/>
      <c r="L26" s="217"/>
      <c r="M26" s="226">
        <f t="shared" si="13"/>
        <v>0</v>
      </c>
      <c r="N26" s="226">
        <f t="shared" si="13"/>
        <v>0</v>
      </c>
      <c r="O26" s="232">
        <f t="shared" si="3"/>
        <v>0</v>
      </c>
      <c r="P26" s="393"/>
      <c r="Q26" s="390"/>
      <c r="R26" s="391">
        <f t="shared" si="14"/>
        <v>0</v>
      </c>
      <c r="S26" s="391">
        <f t="shared" si="14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5" customHeight="1" thickBot="1" x14ac:dyDescent="0.35">
      <c r="A27" s="84" t="s">
        <v>93</v>
      </c>
      <c r="B27" s="50"/>
      <c r="C27" s="648"/>
      <c r="D27" s="649"/>
      <c r="E27" s="650"/>
      <c r="F27" s="85">
        <f t="shared" ref="F27:I27" si="15">F11+F12+F19</f>
        <v>0</v>
      </c>
      <c r="G27" s="85">
        <f t="shared" si="15"/>
        <v>0</v>
      </c>
      <c r="H27" s="86">
        <f t="shared" si="15"/>
        <v>0</v>
      </c>
      <c r="I27" s="85">
        <f t="shared" si="15"/>
        <v>0</v>
      </c>
      <c r="J27" s="87"/>
      <c r="K27" s="227">
        <f t="shared" ref="K27:S27" si="16">K11+K12+K19</f>
        <v>0</v>
      </c>
      <c r="L27" s="227">
        <f t="shared" si="16"/>
        <v>0</v>
      </c>
      <c r="M27" s="228">
        <f t="shared" si="16"/>
        <v>0</v>
      </c>
      <c r="N27" s="228">
        <f t="shared" si="16"/>
        <v>0</v>
      </c>
      <c r="O27" s="235">
        <f t="shared" si="3"/>
        <v>0</v>
      </c>
      <c r="P27" s="394">
        <f t="shared" si="16"/>
        <v>0</v>
      </c>
      <c r="Q27" s="228">
        <f t="shared" si="16"/>
        <v>0</v>
      </c>
      <c r="R27" s="228">
        <f t="shared" si="16"/>
        <v>0</v>
      </c>
      <c r="S27" s="228">
        <f t="shared" si="1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5" customHeight="1" thickBot="1" x14ac:dyDescent="0.35">
      <c r="A28" s="10"/>
      <c r="B28" s="7"/>
      <c r="C28" s="10"/>
      <c r="D28" s="8"/>
      <c r="E28" s="9"/>
      <c r="F28" s="9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5" customHeight="1" thickBot="1" x14ac:dyDescent="0.35">
      <c r="A29" s="49">
        <v>2</v>
      </c>
      <c r="B29" s="50" t="s">
        <v>94</v>
      </c>
      <c r="C29" s="154"/>
      <c r="D29" s="155"/>
      <c r="E29" s="156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5" customHeight="1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17">SUM(F31:F35)</f>
        <v>0</v>
      </c>
      <c r="G30" s="67">
        <f t="shared" si="17"/>
        <v>0</v>
      </c>
      <c r="H30" s="243">
        <f t="shared" si="17"/>
        <v>0</v>
      </c>
      <c r="I30" s="244">
        <f t="shared" si="17"/>
        <v>0</v>
      </c>
      <c r="J30" s="245"/>
      <c r="K30" s="498">
        <f t="shared" si="17"/>
        <v>0</v>
      </c>
      <c r="L30" s="499">
        <f t="shared" si="17"/>
        <v>0</v>
      </c>
      <c r="M30" s="500">
        <f t="shared" si="17"/>
        <v>0</v>
      </c>
      <c r="N30" s="500">
        <f t="shared" si="17"/>
        <v>0</v>
      </c>
      <c r="O30" s="343">
        <f t="shared" ref="O30:O93" si="18">IFERROR(L30/I30,0)</f>
        <v>0</v>
      </c>
      <c r="P30" s="400">
        <f t="shared" si="17"/>
        <v>0</v>
      </c>
      <c r="Q30" s="401">
        <f t="shared" si="17"/>
        <v>0</v>
      </c>
      <c r="R30" s="402">
        <f t="shared" si="17"/>
        <v>0</v>
      </c>
      <c r="S30" s="402">
        <f t="shared" si="17"/>
        <v>0</v>
      </c>
      <c r="T30" s="343">
        <f t="shared" ref="T30:T93" si="1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5" customHeight="1" x14ac:dyDescent="0.25">
      <c r="A31" s="59" t="s">
        <v>96</v>
      </c>
      <c r="B31" s="59" t="s">
        <v>294</v>
      </c>
      <c r="C31" s="60"/>
      <c r="D31" s="60"/>
      <c r="E31" s="59"/>
      <c r="F31" s="476">
        <f t="shared" ref="F31:F35" si="20">D31*E31</f>
        <v>0</v>
      </c>
      <c r="G31" s="61">
        <f>F31*'Consolidated Budget'!$C$9</f>
        <v>0</v>
      </c>
      <c r="H31" s="205">
        <f t="shared" ref="H31:I35" si="21">F31*$J$8</f>
        <v>0</v>
      </c>
      <c r="I31" s="206">
        <f t="shared" si="21"/>
        <v>0</v>
      </c>
      <c r="J31" s="207"/>
      <c r="K31" s="258"/>
      <c r="L31" s="259"/>
      <c r="M31" s="501">
        <f t="shared" ref="M31:N35" si="22">H31-K31</f>
        <v>0</v>
      </c>
      <c r="N31" s="501">
        <f t="shared" si="22"/>
        <v>0</v>
      </c>
      <c r="O31" s="480">
        <f t="shared" si="18"/>
        <v>0</v>
      </c>
      <c r="P31" s="403"/>
      <c r="Q31" s="384"/>
      <c r="R31" s="385">
        <f t="shared" ref="R31:S35" si="23">H31-P31</f>
        <v>0</v>
      </c>
      <c r="S31" s="385">
        <f t="shared" si="23"/>
        <v>0</v>
      </c>
      <c r="T31" s="452">
        <f t="shared" si="1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5" customHeight="1" x14ac:dyDescent="0.25">
      <c r="A32" s="72" t="s">
        <v>97</v>
      </c>
      <c r="B32" s="72" t="s">
        <v>295</v>
      </c>
      <c r="C32" s="73"/>
      <c r="D32" s="73"/>
      <c r="E32" s="72"/>
      <c r="F32" s="25">
        <f t="shared" si="20"/>
        <v>0</v>
      </c>
      <c r="G32" s="61">
        <f>F32*'Consolidated Budget'!$C$9</f>
        <v>0</v>
      </c>
      <c r="H32" s="197">
        <f t="shared" si="21"/>
        <v>0</v>
      </c>
      <c r="I32" s="25">
        <f t="shared" si="21"/>
        <v>0</v>
      </c>
      <c r="J32" s="198"/>
      <c r="K32" s="223"/>
      <c r="L32" s="229"/>
      <c r="M32" s="224">
        <f t="shared" si="22"/>
        <v>0</v>
      </c>
      <c r="N32" s="224">
        <f t="shared" si="22"/>
        <v>0</v>
      </c>
      <c r="O32" s="231">
        <f t="shared" si="18"/>
        <v>0</v>
      </c>
      <c r="P32" s="392"/>
      <c r="Q32" s="387"/>
      <c r="R32" s="388">
        <f t="shared" si="23"/>
        <v>0</v>
      </c>
      <c r="S32" s="388">
        <f t="shared" si="23"/>
        <v>0</v>
      </c>
      <c r="T32" s="231">
        <f t="shared" si="1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5" customHeight="1" x14ac:dyDescent="0.25">
      <c r="A33" s="72" t="s">
        <v>98</v>
      </c>
      <c r="B33" s="72" t="s">
        <v>296</v>
      </c>
      <c r="C33" s="73"/>
      <c r="D33" s="73"/>
      <c r="E33" s="72"/>
      <c r="F33" s="25">
        <f t="shared" si="20"/>
        <v>0</v>
      </c>
      <c r="G33" s="74">
        <f>F33*'Consolidated Budget'!$C$9</f>
        <v>0</v>
      </c>
      <c r="H33" s="197">
        <f t="shared" si="21"/>
        <v>0</v>
      </c>
      <c r="I33" s="25">
        <f t="shared" si="21"/>
        <v>0</v>
      </c>
      <c r="J33" s="198"/>
      <c r="K33" s="223"/>
      <c r="L33" s="229"/>
      <c r="M33" s="224">
        <f t="shared" si="22"/>
        <v>0</v>
      </c>
      <c r="N33" s="224">
        <f t="shared" si="22"/>
        <v>0</v>
      </c>
      <c r="O33" s="231">
        <f t="shared" si="18"/>
        <v>0</v>
      </c>
      <c r="P33" s="392"/>
      <c r="Q33" s="387"/>
      <c r="R33" s="388">
        <f t="shared" si="23"/>
        <v>0</v>
      </c>
      <c r="S33" s="388">
        <f t="shared" si="23"/>
        <v>0</v>
      </c>
      <c r="T33" s="231">
        <f t="shared" si="1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5" customHeight="1" x14ac:dyDescent="0.25">
      <c r="A34" s="72" t="s">
        <v>99</v>
      </c>
      <c r="B34" s="72" t="s">
        <v>297</v>
      </c>
      <c r="C34" s="73"/>
      <c r="D34" s="73"/>
      <c r="E34" s="72"/>
      <c r="F34" s="25">
        <f t="shared" si="20"/>
        <v>0</v>
      </c>
      <c r="G34" s="74">
        <f>F34*'Consolidated Budget'!$C$9</f>
        <v>0</v>
      </c>
      <c r="H34" s="197">
        <f t="shared" si="21"/>
        <v>0</v>
      </c>
      <c r="I34" s="25">
        <f t="shared" si="21"/>
        <v>0</v>
      </c>
      <c r="J34" s="198"/>
      <c r="K34" s="223"/>
      <c r="L34" s="229"/>
      <c r="M34" s="224">
        <f t="shared" si="22"/>
        <v>0</v>
      </c>
      <c r="N34" s="224">
        <f t="shared" si="22"/>
        <v>0</v>
      </c>
      <c r="O34" s="231">
        <f t="shared" si="18"/>
        <v>0</v>
      </c>
      <c r="P34" s="392"/>
      <c r="Q34" s="387"/>
      <c r="R34" s="388">
        <f t="shared" si="23"/>
        <v>0</v>
      </c>
      <c r="S34" s="388">
        <f t="shared" si="23"/>
        <v>0</v>
      </c>
      <c r="T34" s="231">
        <f t="shared" si="1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5" customHeight="1" x14ac:dyDescent="0.25">
      <c r="A35" s="78" t="s">
        <v>100</v>
      </c>
      <c r="B35" s="78" t="s">
        <v>298</v>
      </c>
      <c r="C35" s="79"/>
      <c r="D35" s="79"/>
      <c r="E35" s="78"/>
      <c r="F35" s="257">
        <f t="shared" si="20"/>
        <v>0</v>
      </c>
      <c r="G35" s="80">
        <f>F35*'Consolidated Budget'!$C$9</f>
        <v>0</v>
      </c>
      <c r="H35" s="208">
        <f t="shared" si="21"/>
        <v>0</v>
      </c>
      <c r="I35" s="209">
        <f t="shared" si="21"/>
        <v>0</v>
      </c>
      <c r="J35" s="210"/>
      <c r="K35" s="225"/>
      <c r="L35" s="246"/>
      <c r="M35" s="226">
        <f t="shared" si="22"/>
        <v>0</v>
      </c>
      <c r="N35" s="226">
        <f t="shared" si="22"/>
        <v>0</v>
      </c>
      <c r="O35" s="232">
        <f t="shared" si="18"/>
        <v>0</v>
      </c>
      <c r="P35" s="393"/>
      <c r="Q35" s="390"/>
      <c r="R35" s="391">
        <f t="shared" si="23"/>
        <v>0</v>
      </c>
      <c r="S35" s="391">
        <f t="shared" si="23"/>
        <v>0</v>
      </c>
      <c r="T35" s="232">
        <f t="shared" si="1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5" customHeight="1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24">SUM(F37:F41)</f>
        <v>0</v>
      </c>
      <c r="G36" s="67">
        <f t="shared" si="24"/>
        <v>0</v>
      </c>
      <c r="H36" s="138">
        <f t="shared" si="24"/>
        <v>0</v>
      </c>
      <c r="I36" s="139">
        <f t="shared" si="24"/>
        <v>0</v>
      </c>
      <c r="J36" s="140"/>
      <c r="K36" s="502">
        <f t="shared" si="24"/>
        <v>0</v>
      </c>
      <c r="L36" s="503">
        <f t="shared" si="24"/>
        <v>0</v>
      </c>
      <c r="M36" s="504">
        <f t="shared" ref="M36:N36" si="25">SUM(M37:M41)</f>
        <v>0</v>
      </c>
      <c r="N36" s="504">
        <f t="shared" si="25"/>
        <v>0</v>
      </c>
      <c r="O36" s="344">
        <f t="shared" si="18"/>
        <v>0</v>
      </c>
      <c r="P36" s="404">
        <f t="shared" ref="P36:S36" si="26">SUM(P37:P41)</f>
        <v>0</v>
      </c>
      <c r="Q36" s="405">
        <f t="shared" si="26"/>
        <v>0</v>
      </c>
      <c r="R36" s="406">
        <f t="shared" si="26"/>
        <v>0</v>
      </c>
      <c r="S36" s="406">
        <f t="shared" si="26"/>
        <v>0</v>
      </c>
      <c r="T36" s="453">
        <f t="shared" si="1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5" customHeight="1" x14ac:dyDescent="0.25">
      <c r="A37" s="59" t="s">
        <v>102</v>
      </c>
      <c r="B37" s="59" t="s">
        <v>299</v>
      </c>
      <c r="C37" s="59"/>
      <c r="D37" s="60"/>
      <c r="E37" s="59"/>
      <c r="F37" s="476">
        <f t="shared" ref="F37:F41" si="27">D37*E37</f>
        <v>0</v>
      </c>
      <c r="G37" s="74">
        <f>F37*'Consolidated Budget'!$C$9</f>
        <v>0</v>
      </c>
      <c r="H37" s="205">
        <f t="shared" ref="H37:I41" si="28">F37*$J$8</f>
        <v>0</v>
      </c>
      <c r="I37" s="206">
        <f t="shared" si="28"/>
        <v>0</v>
      </c>
      <c r="J37" s="207"/>
      <c r="K37" s="258"/>
      <c r="L37" s="259"/>
      <c r="M37" s="501">
        <f t="shared" ref="M37:N41" si="29">H37-K37</f>
        <v>0</v>
      </c>
      <c r="N37" s="501">
        <f t="shared" si="29"/>
        <v>0</v>
      </c>
      <c r="O37" s="480">
        <f t="shared" si="18"/>
        <v>0</v>
      </c>
      <c r="P37" s="403"/>
      <c r="Q37" s="384"/>
      <c r="R37" s="385">
        <f t="shared" ref="R37:S41" si="30">H37-P37</f>
        <v>0</v>
      </c>
      <c r="S37" s="385">
        <f t="shared" si="30"/>
        <v>0</v>
      </c>
      <c r="T37" s="452">
        <f t="shared" si="1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5" customHeight="1" x14ac:dyDescent="0.25">
      <c r="A38" s="72" t="s">
        <v>103</v>
      </c>
      <c r="B38" s="72" t="s">
        <v>300</v>
      </c>
      <c r="C38" s="72"/>
      <c r="D38" s="73"/>
      <c r="E38" s="72"/>
      <c r="F38" s="25">
        <f t="shared" si="27"/>
        <v>0</v>
      </c>
      <c r="G38" s="74">
        <f>F38*'Consolidated Budget'!$C$9</f>
        <v>0</v>
      </c>
      <c r="H38" s="197">
        <f t="shared" si="28"/>
        <v>0</v>
      </c>
      <c r="I38" s="25">
        <f t="shared" si="28"/>
        <v>0</v>
      </c>
      <c r="J38" s="198"/>
      <c r="K38" s="223"/>
      <c r="L38" s="229"/>
      <c r="M38" s="224">
        <f t="shared" si="29"/>
        <v>0</v>
      </c>
      <c r="N38" s="224">
        <f t="shared" si="29"/>
        <v>0</v>
      </c>
      <c r="O38" s="231">
        <f t="shared" si="18"/>
        <v>0</v>
      </c>
      <c r="P38" s="392"/>
      <c r="Q38" s="387"/>
      <c r="R38" s="388">
        <f t="shared" si="30"/>
        <v>0</v>
      </c>
      <c r="S38" s="388">
        <f t="shared" si="30"/>
        <v>0</v>
      </c>
      <c r="T38" s="231">
        <f t="shared" si="1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5" customHeight="1" x14ac:dyDescent="0.25">
      <c r="A39" s="72" t="s">
        <v>104</v>
      </c>
      <c r="B39" s="72" t="s">
        <v>301</v>
      </c>
      <c r="C39" s="72"/>
      <c r="D39" s="73"/>
      <c r="E39" s="72"/>
      <c r="F39" s="25">
        <f t="shared" si="27"/>
        <v>0</v>
      </c>
      <c r="G39" s="74">
        <f>F39*'Consolidated Budget'!$C$9</f>
        <v>0</v>
      </c>
      <c r="H39" s="197">
        <f t="shared" si="28"/>
        <v>0</v>
      </c>
      <c r="I39" s="25">
        <f t="shared" si="28"/>
        <v>0</v>
      </c>
      <c r="J39" s="198"/>
      <c r="K39" s="223"/>
      <c r="L39" s="229"/>
      <c r="M39" s="224">
        <f t="shared" si="29"/>
        <v>0</v>
      </c>
      <c r="N39" s="224">
        <f t="shared" si="29"/>
        <v>0</v>
      </c>
      <c r="O39" s="231">
        <f t="shared" si="18"/>
        <v>0</v>
      </c>
      <c r="P39" s="392"/>
      <c r="Q39" s="387"/>
      <c r="R39" s="388">
        <f t="shared" si="30"/>
        <v>0</v>
      </c>
      <c r="S39" s="388">
        <f t="shared" si="30"/>
        <v>0</v>
      </c>
      <c r="T39" s="231">
        <f t="shared" si="1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5" customHeight="1" x14ac:dyDescent="0.25">
      <c r="A40" s="72" t="s">
        <v>105</v>
      </c>
      <c r="B40" s="72" t="s">
        <v>302</v>
      </c>
      <c r="C40" s="72"/>
      <c r="D40" s="73"/>
      <c r="E40" s="72"/>
      <c r="F40" s="25">
        <f t="shared" si="27"/>
        <v>0</v>
      </c>
      <c r="G40" s="74">
        <f>F40*'Consolidated Budget'!$C$9</f>
        <v>0</v>
      </c>
      <c r="H40" s="197">
        <f t="shared" si="28"/>
        <v>0</v>
      </c>
      <c r="I40" s="25">
        <f t="shared" si="28"/>
        <v>0</v>
      </c>
      <c r="J40" s="198"/>
      <c r="K40" s="223"/>
      <c r="L40" s="229"/>
      <c r="M40" s="224">
        <f t="shared" si="29"/>
        <v>0</v>
      </c>
      <c r="N40" s="224">
        <f t="shared" si="29"/>
        <v>0</v>
      </c>
      <c r="O40" s="231">
        <f t="shared" si="18"/>
        <v>0</v>
      </c>
      <c r="P40" s="392"/>
      <c r="Q40" s="387"/>
      <c r="R40" s="388">
        <f t="shared" si="30"/>
        <v>0</v>
      </c>
      <c r="S40" s="388">
        <f t="shared" si="30"/>
        <v>0</v>
      </c>
      <c r="T40" s="231">
        <f t="shared" si="1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5" customHeight="1" x14ac:dyDescent="0.25">
      <c r="A41" s="78" t="s">
        <v>106</v>
      </c>
      <c r="B41" s="78" t="s">
        <v>303</v>
      </c>
      <c r="C41" s="78"/>
      <c r="D41" s="79"/>
      <c r="E41" s="78"/>
      <c r="F41" s="257">
        <f t="shared" si="27"/>
        <v>0</v>
      </c>
      <c r="G41" s="74">
        <f>F41*'Consolidated Budget'!$C$9</f>
        <v>0</v>
      </c>
      <c r="H41" s="208">
        <f t="shared" si="28"/>
        <v>0</v>
      </c>
      <c r="I41" s="209">
        <f t="shared" si="28"/>
        <v>0</v>
      </c>
      <c r="J41" s="210"/>
      <c r="K41" s="225"/>
      <c r="L41" s="246"/>
      <c r="M41" s="226">
        <f t="shared" si="29"/>
        <v>0</v>
      </c>
      <c r="N41" s="226">
        <f t="shared" si="29"/>
        <v>0</v>
      </c>
      <c r="O41" s="232">
        <f t="shared" si="18"/>
        <v>0</v>
      </c>
      <c r="P41" s="393"/>
      <c r="Q41" s="390"/>
      <c r="R41" s="391">
        <f t="shared" si="30"/>
        <v>0</v>
      </c>
      <c r="S41" s="391">
        <f t="shared" si="30"/>
        <v>0</v>
      </c>
      <c r="T41" s="232">
        <f t="shared" si="1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5" customHeight="1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31">SUM(F43:F47)</f>
        <v>0</v>
      </c>
      <c r="G42" s="67">
        <f t="shared" si="31"/>
        <v>0</v>
      </c>
      <c r="H42" s="138">
        <f t="shared" si="31"/>
        <v>0</v>
      </c>
      <c r="I42" s="139">
        <f t="shared" si="31"/>
        <v>0</v>
      </c>
      <c r="J42" s="140"/>
      <c r="K42" s="502">
        <f t="shared" si="31"/>
        <v>0</v>
      </c>
      <c r="L42" s="503">
        <f t="shared" si="31"/>
        <v>0</v>
      </c>
      <c r="M42" s="504">
        <f t="shared" ref="M42:N42" si="32">SUM(M43:M47)</f>
        <v>0</v>
      </c>
      <c r="N42" s="504">
        <f t="shared" si="32"/>
        <v>0</v>
      </c>
      <c r="O42" s="344">
        <f t="shared" si="18"/>
        <v>0</v>
      </c>
      <c r="P42" s="407">
        <f t="shared" ref="P42:S42" si="33">SUM(P43:P47)</f>
        <v>0</v>
      </c>
      <c r="Q42" s="408">
        <f t="shared" si="33"/>
        <v>0</v>
      </c>
      <c r="R42" s="409">
        <f t="shared" si="33"/>
        <v>0</v>
      </c>
      <c r="S42" s="409">
        <f t="shared" si="33"/>
        <v>0</v>
      </c>
      <c r="T42" s="344">
        <f t="shared" si="1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5" customHeight="1" x14ac:dyDescent="0.25">
      <c r="A43" s="59" t="s">
        <v>108</v>
      </c>
      <c r="B43" s="59" t="s">
        <v>304</v>
      </c>
      <c r="C43" s="60"/>
      <c r="D43" s="60"/>
      <c r="E43" s="59"/>
      <c r="F43" s="25">
        <f t="shared" ref="F43:F47" si="34">D43*E43</f>
        <v>0</v>
      </c>
      <c r="G43" s="74">
        <f>F43*'Consolidated Budget'!$C$9</f>
        <v>0</v>
      </c>
      <c r="H43" s="205">
        <f t="shared" ref="H43:I47" si="35">F43*$J$8</f>
        <v>0</v>
      </c>
      <c r="I43" s="206">
        <f t="shared" si="35"/>
        <v>0</v>
      </c>
      <c r="J43" s="207"/>
      <c r="K43" s="258"/>
      <c r="L43" s="259"/>
      <c r="M43" s="501">
        <f t="shared" ref="M43:N47" si="36">H43-K43</f>
        <v>0</v>
      </c>
      <c r="N43" s="501">
        <f t="shared" si="36"/>
        <v>0</v>
      </c>
      <c r="O43" s="480">
        <f t="shared" si="18"/>
        <v>0</v>
      </c>
      <c r="P43" s="403"/>
      <c r="Q43" s="384"/>
      <c r="R43" s="385">
        <f t="shared" ref="R43:S47" si="37">H43-P43</f>
        <v>0</v>
      </c>
      <c r="S43" s="385">
        <f t="shared" si="37"/>
        <v>0</v>
      </c>
      <c r="T43" s="452">
        <f t="shared" si="1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5" customHeight="1" x14ac:dyDescent="0.25">
      <c r="A44" s="59" t="s">
        <v>109</v>
      </c>
      <c r="B44" s="59" t="s">
        <v>305</v>
      </c>
      <c r="C44" s="60"/>
      <c r="D44" s="60"/>
      <c r="E44" s="59"/>
      <c r="F44" s="25">
        <f t="shared" si="34"/>
        <v>0</v>
      </c>
      <c r="G44" s="74">
        <f>F44*'Consolidated Budget'!$C$9</f>
        <v>0</v>
      </c>
      <c r="H44" s="197">
        <f t="shared" si="35"/>
        <v>0</v>
      </c>
      <c r="I44" s="25">
        <f t="shared" si="35"/>
        <v>0</v>
      </c>
      <c r="J44" s="198"/>
      <c r="K44" s="223"/>
      <c r="L44" s="229"/>
      <c r="M44" s="224">
        <f t="shared" si="36"/>
        <v>0</v>
      </c>
      <c r="N44" s="224">
        <f t="shared" si="36"/>
        <v>0</v>
      </c>
      <c r="O44" s="231">
        <f t="shared" si="18"/>
        <v>0</v>
      </c>
      <c r="P44" s="392"/>
      <c r="Q44" s="387"/>
      <c r="R44" s="388">
        <f t="shared" si="37"/>
        <v>0</v>
      </c>
      <c r="S44" s="388">
        <f t="shared" si="37"/>
        <v>0</v>
      </c>
      <c r="T44" s="231">
        <f t="shared" si="1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5" customHeight="1" x14ac:dyDescent="0.25">
      <c r="A45" s="59" t="s">
        <v>110</v>
      </c>
      <c r="B45" s="59" t="s">
        <v>306</v>
      </c>
      <c r="C45" s="60"/>
      <c r="D45" s="60"/>
      <c r="E45" s="59"/>
      <c r="F45" s="25">
        <f t="shared" si="34"/>
        <v>0</v>
      </c>
      <c r="G45" s="74">
        <f>F45*'Consolidated Budget'!$C$9</f>
        <v>0</v>
      </c>
      <c r="H45" s="197">
        <f t="shared" si="35"/>
        <v>0</v>
      </c>
      <c r="I45" s="25">
        <f t="shared" si="35"/>
        <v>0</v>
      </c>
      <c r="J45" s="198"/>
      <c r="K45" s="223"/>
      <c r="L45" s="229"/>
      <c r="M45" s="224">
        <f t="shared" si="36"/>
        <v>0</v>
      </c>
      <c r="N45" s="224">
        <f t="shared" si="36"/>
        <v>0</v>
      </c>
      <c r="O45" s="231">
        <f t="shared" si="18"/>
        <v>0</v>
      </c>
      <c r="P45" s="392"/>
      <c r="Q45" s="387"/>
      <c r="R45" s="388">
        <f t="shared" si="37"/>
        <v>0</v>
      </c>
      <c r="S45" s="388">
        <f t="shared" si="37"/>
        <v>0</v>
      </c>
      <c r="T45" s="231">
        <f t="shared" si="1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5" customHeight="1" x14ac:dyDescent="0.25">
      <c r="A46" s="59" t="s">
        <v>111</v>
      </c>
      <c r="B46" s="59" t="s">
        <v>307</v>
      </c>
      <c r="C46" s="60"/>
      <c r="D46" s="60"/>
      <c r="E46" s="59"/>
      <c r="F46" s="25">
        <f t="shared" si="34"/>
        <v>0</v>
      </c>
      <c r="G46" s="74">
        <f>F46*'Consolidated Budget'!$C$9</f>
        <v>0</v>
      </c>
      <c r="H46" s="197">
        <f t="shared" si="35"/>
        <v>0</v>
      </c>
      <c r="I46" s="25">
        <f t="shared" si="35"/>
        <v>0</v>
      </c>
      <c r="J46" s="198"/>
      <c r="K46" s="223"/>
      <c r="L46" s="229"/>
      <c r="M46" s="224">
        <f t="shared" si="36"/>
        <v>0</v>
      </c>
      <c r="N46" s="224">
        <f t="shared" si="36"/>
        <v>0</v>
      </c>
      <c r="O46" s="231">
        <f t="shared" si="18"/>
        <v>0</v>
      </c>
      <c r="P46" s="392"/>
      <c r="Q46" s="387"/>
      <c r="R46" s="388">
        <f t="shared" si="37"/>
        <v>0</v>
      </c>
      <c r="S46" s="388">
        <f t="shared" si="37"/>
        <v>0</v>
      </c>
      <c r="T46" s="231">
        <f t="shared" si="1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5" customHeight="1" x14ac:dyDescent="0.25">
      <c r="A47" s="59" t="s">
        <v>112</v>
      </c>
      <c r="B47" s="59" t="s">
        <v>308</v>
      </c>
      <c r="C47" s="60"/>
      <c r="D47" s="60"/>
      <c r="E47" s="59"/>
      <c r="F47" s="25">
        <f t="shared" si="34"/>
        <v>0</v>
      </c>
      <c r="G47" s="74">
        <f>F47*'Consolidated Budget'!$C$9</f>
        <v>0</v>
      </c>
      <c r="H47" s="208">
        <f t="shared" si="35"/>
        <v>0</v>
      </c>
      <c r="I47" s="209">
        <f t="shared" si="35"/>
        <v>0</v>
      </c>
      <c r="J47" s="210"/>
      <c r="K47" s="225"/>
      <c r="L47" s="246"/>
      <c r="M47" s="226">
        <f t="shared" si="36"/>
        <v>0</v>
      </c>
      <c r="N47" s="226">
        <f t="shared" si="36"/>
        <v>0</v>
      </c>
      <c r="O47" s="232">
        <f t="shared" si="18"/>
        <v>0</v>
      </c>
      <c r="P47" s="393"/>
      <c r="Q47" s="390"/>
      <c r="R47" s="391">
        <f t="shared" si="37"/>
        <v>0</v>
      </c>
      <c r="S47" s="391">
        <f t="shared" si="37"/>
        <v>0</v>
      </c>
      <c r="T47" s="232">
        <f t="shared" si="1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5" customHeight="1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38">SUM(F49:F53)</f>
        <v>0</v>
      </c>
      <c r="G48" s="67">
        <f t="shared" si="38"/>
        <v>0</v>
      </c>
      <c r="H48" s="138">
        <f t="shared" si="38"/>
        <v>0</v>
      </c>
      <c r="I48" s="139">
        <f t="shared" si="38"/>
        <v>0</v>
      </c>
      <c r="J48" s="140"/>
      <c r="K48" s="502">
        <f t="shared" ref="K48:N48" si="39">SUM(K49:K53)</f>
        <v>0</v>
      </c>
      <c r="L48" s="503">
        <f t="shared" si="39"/>
        <v>0</v>
      </c>
      <c r="M48" s="504">
        <f t="shared" si="39"/>
        <v>0</v>
      </c>
      <c r="N48" s="504">
        <f t="shared" si="39"/>
        <v>0</v>
      </c>
      <c r="O48" s="344">
        <f t="shared" si="18"/>
        <v>0</v>
      </c>
      <c r="P48" s="407">
        <f t="shared" ref="P48:S48" si="40">SUM(P49:P53)</f>
        <v>0</v>
      </c>
      <c r="Q48" s="408">
        <f t="shared" si="40"/>
        <v>0</v>
      </c>
      <c r="R48" s="409">
        <f t="shared" si="40"/>
        <v>0</v>
      </c>
      <c r="S48" s="409">
        <f t="shared" si="40"/>
        <v>0</v>
      </c>
      <c r="T48" s="344">
        <f t="shared" si="1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5" customHeight="1" x14ac:dyDescent="0.25">
      <c r="A49" s="59" t="s">
        <v>114</v>
      </c>
      <c r="B49" s="59" t="s">
        <v>309</v>
      </c>
      <c r="C49" s="60"/>
      <c r="D49" s="60"/>
      <c r="E49" s="59"/>
      <c r="F49" s="25">
        <f t="shared" ref="F49:F53" si="41">D49*E49</f>
        <v>0</v>
      </c>
      <c r="G49" s="74">
        <f>F49*'Consolidated Budget'!$C$9</f>
        <v>0</v>
      </c>
      <c r="H49" s="205">
        <f t="shared" ref="H49:I53" si="42">F49*$J$8</f>
        <v>0</v>
      </c>
      <c r="I49" s="206">
        <f t="shared" si="42"/>
        <v>0</v>
      </c>
      <c r="J49" s="207"/>
      <c r="K49" s="258"/>
      <c r="L49" s="259"/>
      <c r="M49" s="501">
        <f t="shared" ref="M49:N53" si="43">H49-K49</f>
        <v>0</v>
      </c>
      <c r="N49" s="501">
        <f t="shared" si="43"/>
        <v>0</v>
      </c>
      <c r="O49" s="480">
        <f t="shared" si="18"/>
        <v>0</v>
      </c>
      <c r="P49" s="403"/>
      <c r="Q49" s="384"/>
      <c r="R49" s="385">
        <f t="shared" ref="R49:S53" si="44">H49-P49</f>
        <v>0</v>
      </c>
      <c r="S49" s="385">
        <f t="shared" si="44"/>
        <v>0</v>
      </c>
      <c r="T49" s="452">
        <f t="shared" si="1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5" customHeight="1" x14ac:dyDescent="0.25">
      <c r="A50" s="59" t="s">
        <v>115</v>
      </c>
      <c r="B50" s="59" t="s">
        <v>310</v>
      </c>
      <c r="C50" s="60"/>
      <c r="D50" s="60"/>
      <c r="E50" s="59"/>
      <c r="F50" s="25">
        <f t="shared" si="41"/>
        <v>0</v>
      </c>
      <c r="G50" s="74">
        <f>F50*'Consolidated Budget'!$C$9</f>
        <v>0</v>
      </c>
      <c r="H50" s="197">
        <f t="shared" si="42"/>
        <v>0</v>
      </c>
      <c r="I50" s="25">
        <f t="shared" si="42"/>
        <v>0</v>
      </c>
      <c r="J50" s="198"/>
      <c r="K50" s="223"/>
      <c r="L50" s="229"/>
      <c r="M50" s="224">
        <f t="shared" si="43"/>
        <v>0</v>
      </c>
      <c r="N50" s="224">
        <f t="shared" si="43"/>
        <v>0</v>
      </c>
      <c r="O50" s="231">
        <f t="shared" si="18"/>
        <v>0</v>
      </c>
      <c r="P50" s="392"/>
      <c r="Q50" s="387"/>
      <c r="R50" s="388">
        <f t="shared" si="44"/>
        <v>0</v>
      </c>
      <c r="S50" s="388">
        <f t="shared" si="44"/>
        <v>0</v>
      </c>
      <c r="T50" s="231">
        <f t="shared" si="1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5" customHeight="1" x14ac:dyDescent="0.25">
      <c r="A51" s="59" t="s">
        <v>116</v>
      </c>
      <c r="B51" s="59" t="s">
        <v>311</v>
      </c>
      <c r="C51" s="60"/>
      <c r="D51" s="60"/>
      <c r="E51" s="59"/>
      <c r="F51" s="25">
        <f t="shared" si="41"/>
        <v>0</v>
      </c>
      <c r="G51" s="74">
        <f>F51*'Consolidated Budget'!$C$9</f>
        <v>0</v>
      </c>
      <c r="H51" s="197">
        <f t="shared" si="42"/>
        <v>0</v>
      </c>
      <c r="I51" s="25">
        <f t="shared" si="42"/>
        <v>0</v>
      </c>
      <c r="J51" s="198"/>
      <c r="K51" s="223"/>
      <c r="L51" s="229"/>
      <c r="M51" s="224">
        <f t="shared" si="43"/>
        <v>0</v>
      </c>
      <c r="N51" s="224">
        <f t="shared" si="43"/>
        <v>0</v>
      </c>
      <c r="O51" s="231">
        <f t="shared" si="18"/>
        <v>0</v>
      </c>
      <c r="P51" s="392"/>
      <c r="Q51" s="387"/>
      <c r="R51" s="388">
        <f t="shared" si="44"/>
        <v>0</v>
      </c>
      <c r="S51" s="388">
        <f t="shared" si="44"/>
        <v>0</v>
      </c>
      <c r="T51" s="231">
        <f t="shared" si="1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5" customHeight="1" x14ac:dyDescent="0.25">
      <c r="A52" s="59" t="s">
        <v>117</v>
      </c>
      <c r="B52" s="59" t="s">
        <v>312</v>
      </c>
      <c r="C52" s="60"/>
      <c r="D52" s="60"/>
      <c r="E52" s="59"/>
      <c r="F52" s="25">
        <f t="shared" si="41"/>
        <v>0</v>
      </c>
      <c r="G52" s="74">
        <f>F52*'Consolidated Budget'!$C$9</f>
        <v>0</v>
      </c>
      <c r="H52" s="197">
        <f t="shared" si="42"/>
        <v>0</v>
      </c>
      <c r="I52" s="25">
        <f t="shared" si="42"/>
        <v>0</v>
      </c>
      <c r="J52" s="198"/>
      <c r="K52" s="223"/>
      <c r="L52" s="229"/>
      <c r="M52" s="224">
        <f t="shared" si="43"/>
        <v>0</v>
      </c>
      <c r="N52" s="224">
        <f t="shared" si="43"/>
        <v>0</v>
      </c>
      <c r="O52" s="231">
        <f t="shared" si="18"/>
        <v>0</v>
      </c>
      <c r="P52" s="392"/>
      <c r="Q52" s="387"/>
      <c r="R52" s="388">
        <f t="shared" si="44"/>
        <v>0</v>
      </c>
      <c r="S52" s="388">
        <f t="shared" si="44"/>
        <v>0</v>
      </c>
      <c r="T52" s="231">
        <f t="shared" si="1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5" customHeight="1" x14ac:dyDescent="0.25">
      <c r="A53" s="59" t="s">
        <v>118</v>
      </c>
      <c r="B53" s="59" t="s">
        <v>313</v>
      </c>
      <c r="C53" s="60"/>
      <c r="D53" s="60"/>
      <c r="E53" s="59"/>
      <c r="F53" s="25">
        <f t="shared" si="41"/>
        <v>0</v>
      </c>
      <c r="G53" s="74">
        <f>F53*'Consolidated Budget'!$C$9</f>
        <v>0</v>
      </c>
      <c r="H53" s="208">
        <f t="shared" si="42"/>
        <v>0</v>
      </c>
      <c r="I53" s="209">
        <f t="shared" si="42"/>
        <v>0</v>
      </c>
      <c r="J53" s="210"/>
      <c r="K53" s="225"/>
      <c r="L53" s="246"/>
      <c r="M53" s="226">
        <f t="shared" si="43"/>
        <v>0</v>
      </c>
      <c r="N53" s="226">
        <f t="shared" si="43"/>
        <v>0</v>
      </c>
      <c r="O53" s="232">
        <f t="shared" si="18"/>
        <v>0</v>
      </c>
      <c r="P53" s="393"/>
      <c r="Q53" s="390"/>
      <c r="R53" s="391">
        <f t="shared" si="44"/>
        <v>0</v>
      </c>
      <c r="S53" s="391">
        <f t="shared" si="44"/>
        <v>0</v>
      </c>
      <c r="T53" s="232">
        <f t="shared" si="1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5" customHeight="1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45">SUM(F55:F59)</f>
        <v>0</v>
      </c>
      <c r="G54" s="67">
        <f t="shared" si="45"/>
        <v>0</v>
      </c>
      <c r="H54" s="138">
        <f t="shared" si="45"/>
        <v>0</v>
      </c>
      <c r="I54" s="139">
        <f t="shared" si="45"/>
        <v>0</v>
      </c>
      <c r="J54" s="140"/>
      <c r="K54" s="502">
        <f t="shared" si="45"/>
        <v>0</v>
      </c>
      <c r="L54" s="503">
        <f t="shared" si="45"/>
        <v>0</v>
      </c>
      <c r="M54" s="504">
        <f t="shared" ref="M54:N54" si="46">SUM(M55:M59)</f>
        <v>0</v>
      </c>
      <c r="N54" s="504">
        <f t="shared" si="46"/>
        <v>0</v>
      </c>
      <c r="O54" s="344">
        <f t="shared" si="18"/>
        <v>0</v>
      </c>
      <c r="P54" s="407">
        <f t="shared" ref="P54:S54" si="47">SUM(P55:P59)</f>
        <v>0</v>
      </c>
      <c r="Q54" s="408">
        <f t="shared" si="47"/>
        <v>0</v>
      </c>
      <c r="R54" s="409">
        <f t="shared" si="47"/>
        <v>0</v>
      </c>
      <c r="S54" s="409">
        <f t="shared" si="47"/>
        <v>0</v>
      </c>
      <c r="T54" s="344">
        <f t="shared" si="1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5" customHeight="1" x14ac:dyDescent="0.25">
      <c r="A55" s="59" t="s">
        <v>120</v>
      </c>
      <c r="B55" s="59" t="s">
        <v>262</v>
      </c>
      <c r="C55" s="60"/>
      <c r="D55" s="60"/>
      <c r="E55" s="59"/>
      <c r="F55" s="25">
        <f t="shared" ref="F55:F59" si="48">D55*E55</f>
        <v>0</v>
      </c>
      <c r="G55" s="74">
        <f>F55*'Consolidated Budget'!$C$9</f>
        <v>0</v>
      </c>
      <c r="H55" s="205">
        <f t="shared" ref="H55:I59" si="49">F55*$J$8</f>
        <v>0</v>
      </c>
      <c r="I55" s="206">
        <f t="shared" si="49"/>
        <v>0</v>
      </c>
      <c r="J55" s="207"/>
      <c r="K55" s="258"/>
      <c r="L55" s="259"/>
      <c r="M55" s="501">
        <f t="shared" ref="M55:N59" si="50">H55-K55</f>
        <v>0</v>
      </c>
      <c r="N55" s="501">
        <f t="shared" si="50"/>
        <v>0</v>
      </c>
      <c r="O55" s="480">
        <f t="shared" si="18"/>
        <v>0</v>
      </c>
      <c r="P55" s="403"/>
      <c r="Q55" s="384"/>
      <c r="R55" s="385">
        <f t="shared" ref="R55:S59" si="51">H55-P55</f>
        <v>0</v>
      </c>
      <c r="S55" s="385">
        <f t="shared" si="51"/>
        <v>0</v>
      </c>
      <c r="T55" s="452">
        <f t="shared" si="1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5" customHeight="1" x14ac:dyDescent="0.25">
      <c r="A56" s="59" t="s">
        <v>121</v>
      </c>
      <c r="B56" s="59" t="s">
        <v>263</v>
      </c>
      <c r="C56" s="60"/>
      <c r="D56" s="60"/>
      <c r="E56" s="59"/>
      <c r="F56" s="25">
        <f t="shared" si="48"/>
        <v>0</v>
      </c>
      <c r="G56" s="74">
        <f>F56*'Consolidated Budget'!$C$9</f>
        <v>0</v>
      </c>
      <c r="H56" s="197">
        <f t="shared" si="49"/>
        <v>0</v>
      </c>
      <c r="I56" s="25">
        <f t="shared" si="49"/>
        <v>0</v>
      </c>
      <c r="J56" s="198"/>
      <c r="K56" s="223"/>
      <c r="L56" s="229"/>
      <c r="M56" s="224">
        <f t="shared" si="50"/>
        <v>0</v>
      </c>
      <c r="N56" s="224">
        <f t="shared" si="50"/>
        <v>0</v>
      </c>
      <c r="O56" s="231">
        <f t="shared" si="18"/>
        <v>0</v>
      </c>
      <c r="P56" s="392"/>
      <c r="Q56" s="387"/>
      <c r="R56" s="388">
        <f t="shared" si="51"/>
        <v>0</v>
      </c>
      <c r="S56" s="388">
        <f t="shared" si="51"/>
        <v>0</v>
      </c>
      <c r="T56" s="231">
        <f t="shared" si="1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5" customHeight="1" x14ac:dyDescent="0.25">
      <c r="A57" s="59" t="s">
        <v>122</v>
      </c>
      <c r="B57" s="59" t="s">
        <v>264</v>
      </c>
      <c r="C57" s="60"/>
      <c r="D57" s="60"/>
      <c r="E57" s="59"/>
      <c r="F57" s="25">
        <f t="shared" si="48"/>
        <v>0</v>
      </c>
      <c r="G57" s="74">
        <f>F57*'Consolidated Budget'!$C$9</f>
        <v>0</v>
      </c>
      <c r="H57" s="197">
        <f t="shared" si="49"/>
        <v>0</v>
      </c>
      <c r="I57" s="25">
        <f t="shared" si="49"/>
        <v>0</v>
      </c>
      <c r="J57" s="198"/>
      <c r="K57" s="223"/>
      <c r="L57" s="229"/>
      <c r="M57" s="224">
        <f t="shared" si="50"/>
        <v>0</v>
      </c>
      <c r="N57" s="224">
        <f t="shared" si="50"/>
        <v>0</v>
      </c>
      <c r="O57" s="231">
        <f t="shared" si="18"/>
        <v>0</v>
      </c>
      <c r="P57" s="392"/>
      <c r="Q57" s="387"/>
      <c r="R57" s="388">
        <f t="shared" si="51"/>
        <v>0</v>
      </c>
      <c r="S57" s="388">
        <f t="shared" si="51"/>
        <v>0</v>
      </c>
      <c r="T57" s="231">
        <f t="shared" si="1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5" customHeight="1" x14ac:dyDescent="0.25">
      <c r="A58" s="59" t="s">
        <v>123</v>
      </c>
      <c r="B58" s="59" t="s">
        <v>265</v>
      </c>
      <c r="C58" s="60"/>
      <c r="D58" s="60"/>
      <c r="E58" s="59"/>
      <c r="F58" s="25">
        <f t="shared" si="48"/>
        <v>0</v>
      </c>
      <c r="G58" s="74">
        <f>F58*'Consolidated Budget'!$C$9</f>
        <v>0</v>
      </c>
      <c r="H58" s="197">
        <f t="shared" si="49"/>
        <v>0</v>
      </c>
      <c r="I58" s="25">
        <f t="shared" si="49"/>
        <v>0</v>
      </c>
      <c r="J58" s="198"/>
      <c r="K58" s="223"/>
      <c r="L58" s="229"/>
      <c r="M58" s="224">
        <f t="shared" si="50"/>
        <v>0</v>
      </c>
      <c r="N58" s="224">
        <f t="shared" si="50"/>
        <v>0</v>
      </c>
      <c r="O58" s="231">
        <f t="shared" si="18"/>
        <v>0</v>
      </c>
      <c r="P58" s="392"/>
      <c r="Q58" s="387"/>
      <c r="R58" s="388">
        <f t="shared" si="51"/>
        <v>0</v>
      </c>
      <c r="S58" s="388">
        <f t="shared" si="51"/>
        <v>0</v>
      </c>
      <c r="T58" s="231">
        <f t="shared" si="1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5" customHeight="1" x14ac:dyDescent="0.25">
      <c r="A59" s="59" t="s">
        <v>124</v>
      </c>
      <c r="B59" s="59" t="s">
        <v>266</v>
      </c>
      <c r="C59" s="60"/>
      <c r="D59" s="60"/>
      <c r="E59" s="59"/>
      <c r="F59" s="25">
        <f t="shared" si="48"/>
        <v>0</v>
      </c>
      <c r="G59" s="74">
        <f>F59*'Consolidated Budget'!$C$9</f>
        <v>0</v>
      </c>
      <c r="H59" s="208">
        <f t="shared" si="49"/>
        <v>0</v>
      </c>
      <c r="I59" s="209">
        <f t="shared" si="49"/>
        <v>0</v>
      </c>
      <c r="J59" s="210"/>
      <c r="K59" s="225"/>
      <c r="L59" s="246"/>
      <c r="M59" s="226">
        <f t="shared" si="50"/>
        <v>0</v>
      </c>
      <c r="N59" s="226">
        <f t="shared" si="50"/>
        <v>0</v>
      </c>
      <c r="O59" s="232">
        <f t="shared" si="18"/>
        <v>0</v>
      </c>
      <c r="P59" s="393"/>
      <c r="Q59" s="390"/>
      <c r="R59" s="391">
        <f t="shared" si="51"/>
        <v>0</v>
      </c>
      <c r="S59" s="391">
        <f t="shared" si="51"/>
        <v>0</v>
      </c>
      <c r="T59" s="232">
        <f t="shared" si="1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5" customHeight="1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52">SUM(F61:F65)</f>
        <v>0</v>
      </c>
      <c r="G60" s="67">
        <f t="shared" si="52"/>
        <v>0</v>
      </c>
      <c r="H60" s="138">
        <f t="shared" si="52"/>
        <v>0</v>
      </c>
      <c r="I60" s="139">
        <f t="shared" si="52"/>
        <v>0</v>
      </c>
      <c r="J60" s="140"/>
      <c r="K60" s="502">
        <f t="shared" si="52"/>
        <v>0</v>
      </c>
      <c r="L60" s="503">
        <f t="shared" si="52"/>
        <v>0</v>
      </c>
      <c r="M60" s="504">
        <f t="shared" ref="M60:N60" si="53">SUM(M61:M65)</f>
        <v>0</v>
      </c>
      <c r="N60" s="504">
        <f t="shared" si="53"/>
        <v>0</v>
      </c>
      <c r="O60" s="344">
        <f t="shared" si="18"/>
        <v>0</v>
      </c>
      <c r="P60" s="407">
        <f t="shared" ref="P60:S60" si="54">SUM(P61:P65)</f>
        <v>0</v>
      </c>
      <c r="Q60" s="408">
        <f t="shared" si="54"/>
        <v>0</v>
      </c>
      <c r="R60" s="409">
        <f t="shared" si="54"/>
        <v>0</v>
      </c>
      <c r="S60" s="409">
        <f t="shared" si="54"/>
        <v>0</v>
      </c>
      <c r="T60" s="344">
        <f t="shared" si="1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5" customHeight="1" x14ac:dyDescent="0.25">
      <c r="A61" s="59" t="s">
        <v>126</v>
      </c>
      <c r="B61" s="59" t="s">
        <v>267</v>
      </c>
      <c r="C61" s="60"/>
      <c r="D61" s="60"/>
      <c r="E61" s="59"/>
      <c r="F61" s="25">
        <f t="shared" ref="F61:F65" si="55">D61*E61</f>
        <v>0</v>
      </c>
      <c r="G61" s="74">
        <f>F61*'Consolidated Budget'!$C$9</f>
        <v>0</v>
      </c>
      <c r="H61" s="205">
        <f t="shared" ref="H61:I65" si="56">F61*$J$8</f>
        <v>0</v>
      </c>
      <c r="I61" s="206">
        <f t="shared" si="56"/>
        <v>0</v>
      </c>
      <c r="J61" s="207"/>
      <c r="K61" s="258"/>
      <c r="L61" s="259"/>
      <c r="M61" s="501">
        <f t="shared" ref="M61:N65" si="57">H61-K61</f>
        <v>0</v>
      </c>
      <c r="N61" s="501">
        <f t="shared" si="57"/>
        <v>0</v>
      </c>
      <c r="O61" s="480">
        <f t="shared" si="18"/>
        <v>0</v>
      </c>
      <c r="P61" s="403"/>
      <c r="Q61" s="384"/>
      <c r="R61" s="385">
        <f t="shared" ref="R61:S65" si="58">H61-P61</f>
        <v>0</v>
      </c>
      <c r="S61" s="385">
        <f t="shared" si="58"/>
        <v>0</v>
      </c>
      <c r="T61" s="452">
        <f t="shared" si="1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5" customHeight="1" x14ac:dyDescent="0.25">
      <c r="A62" s="59" t="s">
        <v>127</v>
      </c>
      <c r="B62" s="59" t="s">
        <v>268</v>
      </c>
      <c r="C62" s="60"/>
      <c r="D62" s="60"/>
      <c r="E62" s="59"/>
      <c r="F62" s="25">
        <f t="shared" si="55"/>
        <v>0</v>
      </c>
      <c r="G62" s="74">
        <f>F62*'Consolidated Budget'!$C$9</f>
        <v>0</v>
      </c>
      <c r="H62" s="197">
        <f t="shared" si="56"/>
        <v>0</v>
      </c>
      <c r="I62" s="25">
        <f t="shared" si="56"/>
        <v>0</v>
      </c>
      <c r="J62" s="198"/>
      <c r="K62" s="223"/>
      <c r="L62" s="229"/>
      <c r="M62" s="505">
        <f t="shared" si="57"/>
        <v>0</v>
      </c>
      <c r="N62" s="505">
        <f t="shared" si="57"/>
        <v>0</v>
      </c>
      <c r="O62" s="231">
        <f t="shared" si="18"/>
        <v>0</v>
      </c>
      <c r="P62" s="392"/>
      <c r="Q62" s="387"/>
      <c r="R62" s="388">
        <f t="shared" si="58"/>
        <v>0</v>
      </c>
      <c r="S62" s="388">
        <f t="shared" si="58"/>
        <v>0</v>
      </c>
      <c r="T62" s="231">
        <f t="shared" si="1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5" customHeight="1" x14ac:dyDescent="0.25">
      <c r="A63" s="59" t="s">
        <v>128</v>
      </c>
      <c r="B63" s="59" t="s">
        <v>269</v>
      </c>
      <c r="C63" s="60"/>
      <c r="D63" s="60"/>
      <c r="E63" s="59"/>
      <c r="F63" s="25">
        <f t="shared" si="55"/>
        <v>0</v>
      </c>
      <c r="G63" s="74">
        <f>F63*'Consolidated Budget'!$C$9</f>
        <v>0</v>
      </c>
      <c r="H63" s="197">
        <f t="shared" si="56"/>
        <v>0</v>
      </c>
      <c r="I63" s="25">
        <f t="shared" si="56"/>
        <v>0</v>
      </c>
      <c r="J63" s="198"/>
      <c r="K63" s="223"/>
      <c r="L63" s="229"/>
      <c r="M63" s="505">
        <f t="shared" si="57"/>
        <v>0</v>
      </c>
      <c r="N63" s="505">
        <f t="shared" si="57"/>
        <v>0</v>
      </c>
      <c r="O63" s="231">
        <f t="shared" si="18"/>
        <v>0</v>
      </c>
      <c r="P63" s="392"/>
      <c r="Q63" s="387"/>
      <c r="R63" s="388">
        <f t="shared" si="58"/>
        <v>0</v>
      </c>
      <c r="S63" s="388">
        <f t="shared" si="58"/>
        <v>0</v>
      </c>
      <c r="T63" s="231">
        <f t="shared" si="1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5" customHeight="1" x14ac:dyDescent="0.25">
      <c r="A64" s="59" t="s">
        <v>129</v>
      </c>
      <c r="B64" s="59" t="s">
        <v>270</v>
      </c>
      <c r="C64" s="60"/>
      <c r="D64" s="60"/>
      <c r="E64" s="59"/>
      <c r="F64" s="25">
        <f t="shared" si="55"/>
        <v>0</v>
      </c>
      <c r="G64" s="74">
        <f>F64*'Consolidated Budget'!$C$9</f>
        <v>0</v>
      </c>
      <c r="H64" s="197">
        <f t="shared" si="56"/>
        <v>0</v>
      </c>
      <c r="I64" s="25">
        <f t="shared" si="56"/>
        <v>0</v>
      </c>
      <c r="J64" s="198"/>
      <c r="K64" s="223"/>
      <c r="L64" s="229"/>
      <c r="M64" s="505">
        <f t="shared" si="57"/>
        <v>0</v>
      </c>
      <c r="N64" s="505">
        <f t="shared" si="57"/>
        <v>0</v>
      </c>
      <c r="O64" s="231">
        <f t="shared" si="18"/>
        <v>0</v>
      </c>
      <c r="P64" s="392"/>
      <c r="Q64" s="387"/>
      <c r="R64" s="388">
        <f t="shared" si="58"/>
        <v>0</v>
      </c>
      <c r="S64" s="388">
        <f t="shared" si="58"/>
        <v>0</v>
      </c>
      <c r="T64" s="231">
        <f t="shared" si="1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5" customHeight="1" x14ac:dyDescent="0.25">
      <c r="A65" s="59" t="s">
        <v>130</v>
      </c>
      <c r="B65" s="59" t="s">
        <v>271</v>
      </c>
      <c r="C65" s="60"/>
      <c r="D65" s="60"/>
      <c r="E65" s="59"/>
      <c r="F65" s="25">
        <f t="shared" si="55"/>
        <v>0</v>
      </c>
      <c r="G65" s="74">
        <f>F65*'Consolidated Budget'!$C$9</f>
        <v>0</v>
      </c>
      <c r="H65" s="208">
        <f t="shared" si="56"/>
        <v>0</v>
      </c>
      <c r="I65" s="209">
        <f t="shared" si="56"/>
        <v>0</v>
      </c>
      <c r="J65" s="210"/>
      <c r="K65" s="225"/>
      <c r="L65" s="246"/>
      <c r="M65" s="506">
        <f t="shared" si="57"/>
        <v>0</v>
      </c>
      <c r="N65" s="506">
        <f t="shared" si="57"/>
        <v>0</v>
      </c>
      <c r="O65" s="232">
        <f t="shared" si="18"/>
        <v>0</v>
      </c>
      <c r="P65" s="393"/>
      <c r="Q65" s="390"/>
      <c r="R65" s="391">
        <f t="shared" si="58"/>
        <v>0</v>
      </c>
      <c r="S65" s="391">
        <f t="shared" si="58"/>
        <v>0</v>
      </c>
      <c r="T65" s="232">
        <f t="shared" si="1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5" customHeight="1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59">SUM(F67:F71)</f>
        <v>0</v>
      </c>
      <c r="G66" s="67">
        <f t="shared" si="59"/>
        <v>0</v>
      </c>
      <c r="H66" s="138">
        <f t="shared" si="59"/>
        <v>0</v>
      </c>
      <c r="I66" s="139">
        <f t="shared" si="59"/>
        <v>0</v>
      </c>
      <c r="J66" s="140"/>
      <c r="K66" s="502">
        <f t="shared" si="59"/>
        <v>0</v>
      </c>
      <c r="L66" s="503">
        <f t="shared" si="59"/>
        <v>0</v>
      </c>
      <c r="M66" s="504">
        <f t="shared" ref="M66:N66" si="60">SUM(M67:M71)</f>
        <v>0</v>
      </c>
      <c r="N66" s="504">
        <f t="shared" si="60"/>
        <v>0</v>
      </c>
      <c r="O66" s="344">
        <f t="shared" si="18"/>
        <v>0</v>
      </c>
      <c r="P66" s="407">
        <f t="shared" ref="P66:S66" si="61">SUM(P67:P71)</f>
        <v>0</v>
      </c>
      <c r="Q66" s="408">
        <f t="shared" si="61"/>
        <v>0</v>
      </c>
      <c r="R66" s="409">
        <f t="shared" si="61"/>
        <v>0</v>
      </c>
      <c r="S66" s="409">
        <f t="shared" si="61"/>
        <v>0</v>
      </c>
      <c r="T66" s="344">
        <f t="shared" si="1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5" customHeight="1" x14ac:dyDescent="0.25">
      <c r="A67" s="59" t="s">
        <v>132</v>
      </c>
      <c r="B67" s="59" t="s">
        <v>272</v>
      </c>
      <c r="C67" s="60"/>
      <c r="D67" s="60"/>
      <c r="E67" s="59"/>
      <c r="F67" s="25">
        <f t="shared" ref="F67:F71" si="62">D67*E67</f>
        <v>0</v>
      </c>
      <c r="G67" s="74">
        <f>F67*'Consolidated Budget'!$C$9</f>
        <v>0</v>
      </c>
      <c r="H67" s="205">
        <f t="shared" ref="H67:I71" si="63">F67*$J$8</f>
        <v>0</v>
      </c>
      <c r="I67" s="206">
        <f t="shared" si="63"/>
        <v>0</v>
      </c>
      <c r="J67" s="207"/>
      <c r="K67" s="258"/>
      <c r="L67" s="259"/>
      <c r="M67" s="501">
        <f t="shared" ref="M67:N71" si="64">H67-K67</f>
        <v>0</v>
      </c>
      <c r="N67" s="501">
        <f t="shared" si="64"/>
        <v>0</v>
      </c>
      <c r="O67" s="480">
        <f t="shared" si="18"/>
        <v>0</v>
      </c>
      <c r="P67" s="403"/>
      <c r="Q67" s="384"/>
      <c r="R67" s="385">
        <f t="shared" ref="R67:S71" si="65">H67-P67</f>
        <v>0</v>
      </c>
      <c r="S67" s="385">
        <f t="shared" si="65"/>
        <v>0</v>
      </c>
      <c r="T67" s="452">
        <f t="shared" si="1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5" customHeight="1" x14ac:dyDescent="0.25">
      <c r="A68" s="59" t="s">
        <v>133</v>
      </c>
      <c r="B68" s="59" t="s">
        <v>273</v>
      </c>
      <c r="C68" s="60"/>
      <c r="D68" s="60"/>
      <c r="E68" s="59"/>
      <c r="F68" s="25">
        <f t="shared" si="62"/>
        <v>0</v>
      </c>
      <c r="G68" s="74">
        <f>F68*'Consolidated Budget'!$C$9</f>
        <v>0</v>
      </c>
      <c r="H68" s="197">
        <f t="shared" si="63"/>
        <v>0</v>
      </c>
      <c r="I68" s="25">
        <f t="shared" si="63"/>
        <v>0</v>
      </c>
      <c r="J68" s="198"/>
      <c r="K68" s="223"/>
      <c r="L68" s="229"/>
      <c r="M68" s="224">
        <f t="shared" si="64"/>
        <v>0</v>
      </c>
      <c r="N68" s="224">
        <f t="shared" si="64"/>
        <v>0</v>
      </c>
      <c r="O68" s="231">
        <f t="shared" si="18"/>
        <v>0</v>
      </c>
      <c r="P68" s="392"/>
      <c r="Q68" s="387"/>
      <c r="R68" s="388">
        <f t="shared" si="65"/>
        <v>0</v>
      </c>
      <c r="S68" s="388">
        <f t="shared" si="65"/>
        <v>0</v>
      </c>
      <c r="T68" s="231">
        <f t="shared" si="1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5" customHeight="1" x14ac:dyDescent="0.25">
      <c r="A69" s="59" t="s">
        <v>134</v>
      </c>
      <c r="B69" s="59" t="s">
        <v>274</v>
      </c>
      <c r="C69" s="60"/>
      <c r="D69" s="60"/>
      <c r="E69" s="59"/>
      <c r="F69" s="25">
        <f t="shared" si="62"/>
        <v>0</v>
      </c>
      <c r="G69" s="74">
        <f>F69*'Consolidated Budget'!$C$9</f>
        <v>0</v>
      </c>
      <c r="H69" s="197">
        <f t="shared" si="63"/>
        <v>0</v>
      </c>
      <c r="I69" s="25">
        <f t="shared" si="63"/>
        <v>0</v>
      </c>
      <c r="J69" s="198"/>
      <c r="K69" s="223"/>
      <c r="L69" s="229"/>
      <c r="M69" s="224">
        <f t="shared" si="64"/>
        <v>0</v>
      </c>
      <c r="N69" s="224">
        <f t="shared" si="64"/>
        <v>0</v>
      </c>
      <c r="O69" s="231">
        <f t="shared" si="18"/>
        <v>0</v>
      </c>
      <c r="P69" s="392"/>
      <c r="Q69" s="387"/>
      <c r="R69" s="388">
        <f t="shared" si="65"/>
        <v>0</v>
      </c>
      <c r="S69" s="388">
        <f t="shared" si="65"/>
        <v>0</v>
      </c>
      <c r="T69" s="231">
        <f t="shared" si="1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5" customHeight="1" x14ac:dyDescent="0.25">
      <c r="A70" s="59" t="s">
        <v>135</v>
      </c>
      <c r="B70" s="59" t="s">
        <v>275</v>
      </c>
      <c r="C70" s="60"/>
      <c r="D70" s="60"/>
      <c r="E70" s="59"/>
      <c r="F70" s="25">
        <f t="shared" si="62"/>
        <v>0</v>
      </c>
      <c r="G70" s="74">
        <f>F70*'Consolidated Budget'!$C$9</f>
        <v>0</v>
      </c>
      <c r="H70" s="197">
        <f t="shared" si="63"/>
        <v>0</v>
      </c>
      <c r="I70" s="25">
        <f t="shared" si="63"/>
        <v>0</v>
      </c>
      <c r="J70" s="198"/>
      <c r="K70" s="223"/>
      <c r="L70" s="229"/>
      <c r="M70" s="224">
        <f t="shared" si="64"/>
        <v>0</v>
      </c>
      <c r="N70" s="224">
        <f t="shared" si="64"/>
        <v>0</v>
      </c>
      <c r="O70" s="231">
        <f t="shared" si="18"/>
        <v>0</v>
      </c>
      <c r="P70" s="392"/>
      <c r="Q70" s="387"/>
      <c r="R70" s="388">
        <f t="shared" si="65"/>
        <v>0</v>
      </c>
      <c r="S70" s="388">
        <f t="shared" si="65"/>
        <v>0</v>
      </c>
      <c r="T70" s="231">
        <f t="shared" si="1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5" customHeight="1" x14ac:dyDescent="0.25">
      <c r="A71" s="59" t="s">
        <v>136</v>
      </c>
      <c r="B71" s="59" t="s">
        <v>276</v>
      </c>
      <c r="C71" s="60"/>
      <c r="D71" s="60"/>
      <c r="E71" s="59"/>
      <c r="F71" s="25">
        <f t="shared" si="62"/>
        <v>0</v>
      </c>
      <c r="G71" s="74">
        <f>F71*'Consolidated Budget'!$C$9</f>
        <v>0</v>
      </c>
      <c r="H71" s="208">
        <f t="shared" si="63"/>
        <v>0</v>
      </c>
      <c r="I71" s="209">
        <f t="shared" si="63"/>
        <v>0</v>
      </c>
      <c r="J71" s="210"/>
      <c r="K71" s="225"/>
      <c r="L71" s="246"/>
      <c r="M71" s="226">
        <f t="shared" si="64"/>
        <v>0</v>
      </c>
      <c r="N71" s="226">
        <f t="shared" si="64"/>
        <v>0</v>
      </c>
      <c r="O71" s="232">
        <f t="shared" si="18"/>
        <v>0</v>
      </c>
      <c r="P71" s="393"/>
      <c r="Q71" s="390"/>
      <c r="R71" s="391">
        <f t="shared" si="65"/>
        <v>0</v>
      </c>
      <c r="S71" s="391">
        <f t="shared" si="65"/>
        <v>0</v>
      </c>
      <c r="T71" s="232">
        <f t="shared" si="1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5" customHeight="1" x14ac:dyDescent="0.25">
      <c r="A72" s="494" t="s">
        <v>137</v>
      </c>
      <c r="B72" s="65" t="s">
        <v>23</v>
      </c>
      <c r="C72" s="633"/>
      <c r="D72" s="634"/>
      <c r="E72" s="635"/>
      <c r="F72" s="66">
        <f t="shared" ref="F72:L72" si="66">SUM(F73:F77)</f>
        <v>0</v>
      </c>
      <c r="G72" s="67">
        <f t="shared" si="66"/>
        <v>0</v>
      </c>
      <c r="H72" s="138">
        <f t="shared" si="66"/>
        <v>0</v>
      </c>
      <c r="I72" s="139">
        <f t="shared" si="66"/>
        <v>0</v>
      </c>
      <c r="J72" s="140"/>
      <c r="K72" s="502">
        <f t="shared" si="66"/>
        <v>0</v>
      </c>
      <c r="L72" s="503">
        <f t="shared" si="66"/>
        <v>0</v>
      </c>
      <c r="M72" s="504">
        <f t="shared" ref="M72:N72" si="67">SUM(M73:M77)</f>
        <v>0</v>
      </c>
      <c r="N72" s="504">
        <f t="shared" si="67"/>
        <v>0</v>
      </c>
      <c r="O72" s="344">
        <f t="shared" si="18"/>
        <v>0</v>
      </c>
      <c r="P72" s="407">
        <f t="shared" ref="P72:S72" si="68">SUM(P73:P77)</f>
        <v>0</v>
      </c>
      <c r="Q72" s="408">
        <f t="shared" si="68"/>
        <v>0</v>
      </c>
      <c r="R72" s="409">
        <f t="shared" si="68"/>
        <v>0</v>
      </c>
      <c r="S72" s="409">
        <f t="shared" si="68"/>
        <v>0</v>
      </c>
      <c r="T72" s="344">
        <f t="shared" si="1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5" customHeight="1" x14ac:dyDescent="0.25">
      <c r="A73" s="59" t="s">
        <v>138</v>
      </c>
      <c r="B73" s="59" t="s">
        <v>314</v>
      </c>
      <c r="C73" s="60"/>
      <c r="D73" s="60"/>
      <c r="E73" s="59"/>
      <c r="F73" s="25">
        <f t="shared" ref="F73:F77" si="69">D73*E73</f>
        <v>0</v>
      </c>
      <c r="G73" s="74">
        <f>F73*'Consolidated Budget'!$C$9</f>
        <v>0</v>
      </c>
      <c r="H73" s="205">
        <f t="shared" ref="H73:I77" si="70">F73*$J$8</f>
        <v>0</v>
      </c>
      <c r="I73" s="206">
        <f t="shared" si="70"/>
        <v>0</v>
      </c>
      <c r="J73" s="207"/>
      <c r="K73" s="258"/>
      <c r="L73" s="259"/>
      <c r="M73" s="501">
        <f t="shared" ref="M73:N77" si="71">H73-K73</f>
        <v>0</v>
      </c>
      <c r="N73" s="501">
        <f t="shared" si="71"/>
        <v>0</v>
      </c>
      <c r="O73" s="480">
        <f t="shared" si="18"/>
        <v>0</v>
      </c>
      <c r="P73" s="403"/>
      <c r="Q73" s="384"/>
      <c r="R73" s="385">
        <f t="shared" ref="R73:S77" si="72">H73-P73</f>
        <v>0</v>
      </c>
      <c r="S73" s="385">
        <f t="shared" si="72"/>
        <v>0</v>
      </c>
      <c r="T73" s="452">
        <f t="shared" si="1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5" customHeight="1" x14ac:dyDescent="0.25">
      <c r="A74" s="59" t="s">
        <v>139</v>
      </c>
      <c r="B74" s="59" t="s">
        <v>314</v>
      </c>
      <c r="C74" s="60"/>
      <c r="D74" s="60"/>
      <c r="E74" s="59"/>
      <c r="F74" s="25">
        <f t="shared" si="69"/>
        <v>0</v>
      </c>
      <c r="G74" s="74">
        <f>F74*'Consolidated Budget'!$C$9</f>
        <v>0</v>
      </c>
      <c r="H74" s="197">
        <f t="shared" si="70"/>
        <v>0</v>
      </c>
      <c r="I74" s="25">
        <f t="shared" si="70"/>
        <v>0</v>
      </c>
      <c r="J74" s="198"/>
      <c r="K74" s="223"/>
      <c r="L74" s="229"/>
      <c r="M74" s="224">
        <f t="shared" si="71"/>
        <v>0</v>
      </c>
      <c r="N74" s="224">
        <f t="shared" si="71"/>
        <v>0</v>
      </c>
      <c r="O74" s="231">
        <f t="shared" si="18"/>
        <v>0</v>
      </c>
      <c r="P74" s="392"/>
      <c r="Q74" s="387"/>
      <c r="R74" s="388">
        <f t="shared" si="72"/>
        <v>0</v>
      </c>
      <c r="S74" s="388">
        <f t="shared" si="72"/>
        <v>0</v>
      </c>
      <c r="T74" s="231">
        <f t="shared" si="19"/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5" customHeight="1" x14ac:dyDescent="0.25">
      <c r="A75" s="59" t="s">
        <v>140</v>
      </c>
      <c r="B75" s="59" t="s">
        <v>314</v>
      </c>
      <c r="C75" s="60"/>
      <c r="D75" s="60"/>
      <c r="E75" s="59"/>
      <c r="F75" s="25">
        <f t="shared" si="69"/>
        <v>0</v>
      </c>
      <c r="G75" s="74">
        <f>F75*'Consolidated Budget'!$C$9</f>
        <v>0</v>
      </c>
      <c r="H75" s="197">
        <f t="shared" si="70"/>
        <v>0</v>
      </c>
      <c r="I75" s="25">
        <f t="shared" si="70"/>
        <v>0</v>
      </c>
      <c r="J75" s="198"/>
      <c r="K75" s="223"/>
      <c r="L75" s="229"/>
      <c r="M75" s="224">
        <f t="shared" si="71"/>
        <v>0</v>
      </c>
      <c r="N75" s="224">
        <f t="shared" si="71"/>
        <v>0</v>
      </c>
      <c r="O75" s="231">
        <f t="shared" si="18"/>
        <v>0</v>
      </c>
      <c r="P75" s="392"/>
      <c r="Q75" s="387"/>
      <c r="R75" s="388">
        <f t="shared" si="72"/>
        <v>0</v>
      </c>
      <c r="S75" s="388">
        <f t="shared" si="72"/>
        <v>0</v>
      </c>
      <c r="T75" s="231">
        <f t="shared" si="19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5" customHeight="1" x14ac:dyDescent="0.25">
      <c r="A76" s="59" t="s">
        <v>141</v>
      </c>
      <c r="B76" s="59" t="s">
        <v>314</v>
      </c>
      <c r="C76" s="60"/>
      <c r="D76" s="60"/>
      <c r="E76" s="59"/>
      <c r="F76" s="25">
        <f t="shared" si="69"/>
        <v>0</v>
      </c>
      <c r="G76" s="74">
        <f>F76*'Consolidated Budget'!$C$9</f>
        <v>0</v>
      </c>
      <c r="H76" s="197">
        <f t="shared" si="70"/>
        <v>0</v>
      </c>
      <c r="I76" s="25">
        <f t="shared" si="70"/>
        <v>0</v>
      </c>
      <c r="J76" s="198"/>
      <c r="K76" s="223"/>
      <c r="L76" s="229"/>
      <c r="M76" s="224">
        <f t="shared" si="71"/>
        <v>0</v>
      </c>
      <c r="N76" s="224">
        <f t="shared" si="71"/>
        <v>0</v>
      </c>
      <c r="O76" s="231">
        <f t="shared" si="18"/>
        <v>0</v>
      </c>
      <c r="P76" s="392"/>
      <c r="Q76" s="387"/>
      <c r="R76" s="388">
        <f t="shared" si="72"/>
        <v>0</v>
      </c>
      <c r="S76" s="388">
        <f t="shared" si="72"/>
        <v>0</v>
      </c>
      <c r="T76" s="231">
        <f t="shared" si="19"/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5" customHeight="1" x14ac:dyDescent="0.25">
      <c r="A77" s="59" t="s">
        <v>142</v>
      </c>
      <c r="B77" s="59" t="s">
        <v>314</v>
      </c>
      <c r="C77" s="60"/>
      <c r="D77" s="60"/>
      <c r="E77" s="59"/>
      <c r="F77" s="25">
        <f t="shared" si="69"/>
        <v>0</v>
      </c>
      <c r="G77" s="74">
        <f>F77*'Consolidated Budget'!$C$9</f>
        <v>0</v>
      </c>
      <c r="H77" s="208">
        <f t="shared" si="70"/>
        <v>0</v>
      </c>
      <c r="I77" s="209">
        <f t="shared" si="70"/>
        <v>0</v>
      </c>
      <c r="J77" s="210"/>
      <c r="K77" s="225"/>
      <c r="L77" s="246"/>
      <c r="M77" s="226">
        <f t="shared" si="71"/>
        <v>0</v>
      </c>
      <c r="N77" s="226">
        <f t="shared" si="71"/>
        <v>0</v>
      </c>
      <c r="O77" s="232">
        <f t="shared" si="18"/>
        <v>0</v>
      </c>
      <c r="P77" s="393"/>
      <c r="Q77" s="390"/>
      <c r="R77" s="391">
        <f t="shared" si="72"/>
        <v>0</v>
      </c>
      <c r="S77" s="391">
        <f t="shared" si="72"/>
        <v>0</v>
      </c>
      <c r="T77" s="232">
        <f t="shared" si="19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5" customHeight="1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73">SUM(F79:F83)</f>
        <v>0</v>
      </c>
      <c r="G78" s="67">
        <f t="shared" si="73"/>
        <v>0</v>
      </c>
      <c r="H78" s="138">
        <f t="shared" si="73"/>
        <v>0</v>
      </c>
      <c r="I78" s="139">
        <f t="shared" si="73"/>
        <v>0</v>
      </c>
      <c r="J78" s="140"/>
      <c r="K78" s="502">
        <f t="shared" si="73"/>
        <v>0</v>
      </c>
      <c r="L78" s="503">
        <f t="shared" si="73"/>
        <v>0</v>
      </c>
      <c r="M78" s="504">
        <f t="shared" ref="M78:N78" si="74">SUM(M79:M83)</f>
        <v>0</v>
      </c>
      <c r="N78" s="504">
        <f t="shared" si="74"/>
        <v>0</v>
      </c>
      <c r="O78" s="344">
        <f t="shared" si="18"/>
        <v>0</v>
      </c>
      <c r="P78" s="407">
        <f t="shared" ref="P78:S78" si="75">SUM(P79:P83)</f>
        <v>0</v>
      </c>
      <c r="Q78" s="408">
        <f t="shared" si="75"/>
        <v>0</v>
      </c>
      <c r="R78" s="409">
        <f t="shared" si="75"/>
        <v>0</v>
      </c>
      <c r="S78" s="409">
        <f t="shared" si="75"/>
        <v>0</v>
      </c>
      <c r="T78" s="344">
        <f t="shared" si="1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5" customHeight="1" x14ac:dyDescent="0.25">
      <c r="A79" s="72" t="s">
        <v>144</v>
      </c>
      <c r="B79" s="59" t="s">
        <v>277</v>
      </c>
      <c r="C79" s="60"/>
      <c r="D79" s="60"/>
      <c r="E79" s="59"/>
      <c r="F79" s="25">
        <f t="shared" ref="F79:F83" si="76">D79*E79</f>
        <v>0</v>
      </c>
      <c r="G79" s="74">
        <f>F79*'Consolidated Budget'!$C$9</f>
        <v>0</v>
      </c>
      <c r="H79" s="205">
        <f t="shared" ref="H79:I83" si="77">F79*$J$8</f>
        <v>0</v>
      </c>
      <c r="I79" s="206">
        <f t="shared" si="77"/>
        <v>0</v>
      </c>
      <c r="J79" s="207"/>
      <c r="K79" s="220"/>
      <c r="L79" s="212"/>
      <c r="M79" s="222">
        <f t="shared" ref="M79:N83" si="78">H79-K79</f>
        <v>0</v>
      </c>
      <c r="N79" s="222">
        <f t="shared" si="78"/>
        <v>0</v>
      </c>
      <c r="O79" s="234">
        <f t="shared" si="18"/>
        <v>0</v>
      </c>
      <c r="P79" s="410"/>
      <c r="Q79" s="384"/>
      <c r="R79" s="385">
        <f t="shared" ref="R79:S83" si="79">H79-P79</f>
        <v>0</v>
      </c>
      <c r="S79" s="385">
        <f t="shared" si="79"/>
        <v>0</v>
      </c>
      <c r="T79" s="234">
        <f t="shared" si="1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5" customHeight="1" x14ac:dyDescent="0.25">
      <c r="A80" s="72" t="s">
        <v>145</v>
      </c>
      <c r="B80" s="59" t="s">
        <v>278</v>
      </c>
      <c r="C80" s="60"/>
      <c r="D80" s="60"/>
      <c r="E80" s="59"/>
      <c r="F80" s="25">
        <f t="shared" si="76"/>
        <v>0</v>
      </c>
      <c r="G80" s="74">
        <f>F80*'Consolidated Budget'!$C$9</f>
        <v>0</v>
      </c>
      <c r="H80" s="197">
        <f t="shared" si="77"/>
        <v>0</v>
      </c>
      <c r="I80" s="25">
        <f t="shared" si="77"/>
        <v>0</v>
      </c>
      <c r="J80" s="198"/>
      <c r="K80" s="223"/>
      <c r="L80" s="229"/>
      <c r="M80" s="224">
        <f t="shared" si="78"/>
        <v>0</v>
      </c>
      <c r="N80" s="224">
        <f t="shared" si="78"/>
        <v>0</v>
      </c>
      <c r="O80" s="231">
        <f t="shared" si="18"/>
        <v>0</v>
      </c>
      <c r="P80" s="392"/>
      <c r="Q80" s="387"/>
      <c r="R80" s="388">
        <f t="shared" si="79"/>
        <v>0</v>
      </c>
      <c r="S80" s="388">
        <f t="shared" si="79"/>
        <v>0</v>
      </c>
      <c r="T80" s="231">
        <f t="shared" si="1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5" customHeight="1" x14ac:dyDescent="0.25">
      <c r="A81" s="72" t="s">
        <v>146</v>
      </c>
      <c r="B81" s="59" t="s">
        <v>279</v>
      </c>
      <c r="C81" s="60"/>
      <c r="D81" s="60"/>
      <c r="E81" s="59"/>
      <c r="F81" s="25">
        <f t="shared" si="76"/>
        <v>0</v>
      </c>
      <c r="G81" s="74">
        <f>F81*'Consolidated Budget'!$C$9</f>
        <v>0</v>
      </c>
      <c r="H81" s="197">
        <f t="shared" si="77"/>
        <v>0</v>
      </c>
      <c r="I81" s="25">
        <f t="shared" si="77"/>
        <v>0</v>
      </c>
      <c r="J81" s="198"/>
      <c r="K81" s="223"/>
      <c r="L81" s="229"/>
      <c r="M81" s="224">
        <f t="shared" si="78"/>
        <v>0</v>
      </c>
      <c r="N81" s="224">
        <f t="shared" si="78"/>
        <v>0</v>
      </c>
      <c r="O81" s="231">
        <f t="shared" si="18"/>
        <v>0</v>
      </c>
      <c r="P81" s="392"/>
      <c r="Q81" s="387"/>
      <c r="R81" s="388">
        <f t="shared" si="79"/>
        <v>0</v>
      </c>
      <c r="S81" s="388">
        <f t="shared" si="79"/>
        <v>0</v>
      </c>
      <c r="T81" s="231">
        <f t="shared" si="1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5" customHeight="1" x14ac:dyDescent="0.25">
      <c r="A82" s="72" t="s">
        <v>147</v>
      </c>
      <c r="B82" s="59" t="s">
        <v>280</v>
      </c>
      <c r="C82" s="60"/>
      <c r="D82" s="60"/>
      <c r="E82" s="59"/>
      <c r="F82" s="25">
        <f t="shared" si="76"/>
        <v>0</v>
      </c>
      <c r="G82" s="74">
        <f>F82*'Consolidated Budget'!$C$9</f>
        <v>0</v>
      </c>
      <c r="H82" s="197">
        <f t="shared" si="77"/>
        <v>0</v>
      </c>
      <c r="I82" s="25">
        <f t="shared" si="77"/>
        <v>0</v>
      </c>
      <c r="J82" s="198"/>
      <c r="K82" s="223"/>
      <c r="L82" s="229"/>
      <c r="M82" s="224">
        <f t="shared" si="78"/>
        <v>0</v>
      </c>
      <c r="N82" s="224">
        <f t="shared" si="78"/>
        <v>0</v>
      </c>
      <c r="O82" s="231">
        <f t="shared" si="18"/>
        <v>0</v>
      </c>
      <c r="P82" s="392"/>
      <c r="Q82" s="387"/>
      <c r="R82" s="388">
        <f t="shared" si="79"/>
        <v>0</v>
      </c>
      <c r="S82" s="388">
        <f t="shared" si="79"/>
        <v>0</v>
      </c>
      <c r="T82" s="231">
        <f t="shared" si="1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5" customHeight="1" x14ac:dyDescent="0.25">
      <c r="A83" s="72" t="s">
        <v>148</v>
      </c>
      <c r="B83" s="59" t="s">
        <v>281</v>
      </c>
      <c r="C83" s="60"/>
      <c r="D83" s="60"/>
      <c r="E83" s="59"/>
      <c r="F83" s="25">
        <f t="shared" si="76"/>
        <v>0</v>
      </c>
      <c r="G83" s="74">
        <f>F83*'Consolidated Budget'!$C$9</f>
        <v>0</v>
      </c>
      <c r="H83" s="208">
        <f t="shared" si="77"/>
        <v>0</v>
      </c>
      <c r="I83" s="209">
        <f t="shared" si="77"/>
        <v>0</v>
      </c>
      <c r="J83" s="210"/>
      <c r="K83" s="225"/>
      <c r="L83" s="246"/>
      <c r="M83" s="226">
        <f t="shared" si="78"/>
        <v>0</v>
      </c>
      <c r="N83" s="226">
        <f t="shared" si="78"/>
        <v>0</v>
      </c>
      <c r="O83" s="232">
        <f t="shared" si="18"/>
        <v>0</v>
      </c>
      <c r="P83" s="393"/>
      <c r="Q83" s="390"/>
      <c r="R83" s="391">
        <f t="shared" si="79"/>
        <v>0</v>
      </c>
      <c r="S83" s="391">
        <f t="shared" si="79"/>
        <v>0</v>
      </c>
      <c r="T83" s="232">
        <f t="shared" si="1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5" customHeight="1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80">SUM(F85:F89)</f>
        <v>0</v>
      </c>
      <c r="G84" s="67">
        <f t="shared" si="80"/>
        <v>0</v>
      </c>
      <c r="H84" s="138">
        <f t="shared" si="80"/>
        <v>0</v>
      </c>
      <c r="I84" s="139">
        <f t="shared" si="80"/>
        <v>0</v>
      </c>
      <c r="J84" s="140"/>
      <c r="K84" s="502">
        <f t="shared" si="80"/>
        <v>0</v>
      </c>
      <c r="L84" s="503">
        <f t="shared" si="80"/>
        <v>0</v>
      </c>
      <c r="M84" s="504">
        <f t="shared" ref="M84:N84" si="81">SUM(M85:M89)</f>
        <v>0</v>
      </c>
      <c r="N84" s="504">
        <f t="shared" si="81"/>
        <v>0</v>
      </c>
      <c r="O84" s="344">
        <f t="shared" si="18"/>
        <v>0</v>
      </c>
      <c r="P84" s="407">
        <f t="shared" ref="P84:S84" si="82">SUM(P85:P89)</f>
        <v>0</v>
      </c>
      <c r="Q84" s="408">
        <f t="shared" si="82"/>
        <v>0</v>
      </c>
      <c r="R84" s="409">
        <f t="shared" si="82"/>
        <v>0</v>
      </c>
      <c r="S84" s="409">
        <f t="shared" si="82"/>
        <v>0</v>
      </c>
      <c r="T84" s="344">
        <f t="shared" si="1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5" customHeight="1" x14ac:dyDescent="0.25">
      <c r="A85" s="72" t="s">
        <v>150</v>
      </c>
      <c r="B85" s="59" t="s">
        <v>282</v>
      </c>
      <c r="C85" s="60"/>
      <c r="D85" s="60"/>
      <c r="E85" s="59"/>
      <c r="F85" s="25">
        <f t="shared" ref="F85:F89" si="83">D85*E85</f>
        <v>0</v>
      </c>
      <c r="G85" s="74">
        <f>F85*'Consolidated Budget'!$C$9</f>
        <v>0</v>
      </c>
      <c r="H85" s="205">
        <f t="shared" ref="H85:I89" si="84">F85*$J$8</f>
        <v>0</v>
      </c>
      <c r="I85" s="206">
        <f t="shared" si="84"/>
        <v>0</v>
      </c>
      <c r="J85" s="207"/>
      <c r="K85" s="220"/>
      <c r="L85" s="212"/>
      <c r="M85" s="222">
        <f t="shared" ref="M85:N89" si="85">H85-K85</f>
        <v>0</v>
      </c>
      <c r="N85" s="222">
        <f t="shared" si="85"/>
        <v>0</v>
      </c>
      <c r="O85" s="234">
        <f t="shared" si="18"/>
        <v>0</v>
      </c>
      <c r="P85" s="410"/>
      <c r="Q85" s="384"/>
      <c r="R85" s="385">
        <f t="shared" ref="R85:S89" si="86">H85-P85</f>
        <v>0</v>
      </c>
      <c r="S85" s="385">
        <f t="shared" si="86"/>
        <v>0</v>
      </c>
      <c r="T85" s="234">
        <f t="shared" si="1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5" customHeight="1" x14ac:dyDescent="0.25">
      <c r="A86" s="72" t="s">
        <v>151</v>
      </c>
      <c r="B86" s="59" t="s">
        <v>283</v>
      </c>
      <c r="C86" s="60"/>
      <c r="D86" s="60"/>
      <c r="E86" s="59"/>
      <c r="F86" s="25">
        <f t="shared" si="83"/>
        <v>0</v>
      </c>
      <c r="G86" s="74">
        <f>F86*'Consolidated Budget'!$C$9</f>
        <v>0</v>
      </c>
      <c r="H86" s="197">
        <f t="shared" si="84"/>
        <v>0</v>
      </c>
      <c r="I86" s="25">
        <f t="shared" si="84"/>
        <v>0</v>
      </c>
      <c r="J86" s="198"/>
      <c r="K86" s="223"/>
      <c r="L86" s="229"/>
      <c r="M86" s="224">
        <f t="shared" si="85"/>
        <v>0</v>
      </c>
      <c r="N86" s="224">
        <f t="shared" si="85"/>
        <v>0</v>
      </c>
      <c r="O86" s="231">
        <f t="shared" si="18"/>
        <v>0</v>
      </c>
      <c r="P86" s="392"/>
      <c r="Q86" s="387"/>
      <c r="R86" s="388">
        <f t="shared" si="86"/>
        <v>0</v>
      </c>
      <c r="S86" s="388">
        <f t="shared" si="86"/>
        <v>0</v>
      </c>
      <c r="T86" s="231">
        <f t="shared" si="1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5" customHeight="1" x14ac:dyDescent="0.25">
      <c r="A87" s="72" t="s">
        <v>152</v>
      </c>
      <c r="B87" s="59" t="s">
        <v>284</v>
      </c>
      <c r="C87" s="60"/>
      <c r="D87" s="60"/>
      <c r="E87" s="59"/>
      <c r="F87" s="25">
        <f t="shared" si="83"/>
        <v>0</v>
      </c>
      <c r="G87" s="74">
        <f>F87*'Consolidated Budget'!$C$9</f>
        <v>0</v>
      </c>
      <c r="H87" s="197">
        <f t="shared" si="84"/>
        <v>0</v>
      </c>
      <c r="I87" s="25">
        <f t="shared" si="84"/>
        <v>0</v>
      </c>
      <c r="J87" s="198"/>
      <c r="K87" s="223"/>
      <c r="L87" s="229"/>
      <c r="M87" s="224">
        <f t="shared" si="85"/>
        <v>0</v>
      </c>
      <c r="N87" s="224">
        <f t="shared" si="85"/>
        <v>0</v>
      </c>
      <c r="O87" s="231">
        <f t="shared" si="18"/>
        <v>0</v>
      </c>
      <c r="P87" s="392"/>
      <c r="Q87" s="387"/>
      <c r="R87" s="388">
        <f t="shared" si="86"/>
        <v>0</v>
      </c>
      <c r="S87" s="388">
        <f t="shared" si="86"/>
        <v>0</v>
      </c>
      <c r="T87" s="231">
        <f t="shared" si="1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5" customHeight="1" x14ac:dyDescent="0.25">
      <c r="A88" s="72" t="s">
        <v>153</v>
      </c>
      <c r="B88" s="59" t="s">
        <v>285</v>
      </c>
      <c r="C88" s="60"/>
      <c r="D88" s="60"/>
      <c r="E88" s="59"/>
      <c r="F88" s="25">
        <f t="shared" si="83"/>
        <v>0</v>
      </c>
      <c r="G88" s="74">
        <f>F88*'Consolidated Budget'!$C$9</f>
        <v>0</v>
      </c>
      <c r="H88" s="197">
        <f t="shared" si="84"/>
        <v>0</v>
      </c>
      <c r="I88" s="25">
        <f t="shared" si="84"/>
        <v>0</v>
      </c>
      <c r="J88" s="198"/>
      <c r="K88" s="223"/>
      <c r="L88" s="229"/>
      <c r="M88" s="224">
        <f t="shared" si="85"/>
        <v>0</v>
      </c>
      <c r="N88" s="224">
        <f t="shared" si="85"/>
        <v>0</v>
      </c>
      <c r="O88" s="231">
        <f t="shared" si="18"/>
        <v>0</v>
      </c>
      <c r="P88" s="392"/>
      <c r="Q88" s="387"/>
      <c r="R88" s="388">
        <f t="shared" si="86"/>
        <v>0</v>
      </c>
      <c r="S88" s="388">
        <f t="shared" si="86"/>
        <v>0</v>
      </c>
      <c r="T88" s="231">
        <f t="shared" si="1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5" customHeight="1" x14ac:dyDescent="0.25">
      <c r="A89" s="72" t="s">
        <v>154</v>
      </c>
      <c r="B89" s="59" t="s">
        <v>286</v>
      </c>
      <c r="C89" s="60"/>
      <c r="D89" s="60"/>
      <c r="E89" s="59"/>
      <c r="F89" s="25">
        <f t="shared" si="83"/>
        <v>0</v>
      </c>
      <c r="G89" s="74">
        <f>F89*'Consolidated Budget'!$C$9</f>
        <v>0</v>
      </c>
      <c r="H89" s="208">
        <f t="shared" si="84"/>
        <v>0</v>
      </c>
      <c r="I89" s="209">
        <f t="shared" si="84"/>
        <v>0</v>
      </c>
      <c r="J89" s="210"/>
      <c r="K89" s="225"/>
      <c r="L89" s="246"/>
      <c r="M89" s="226">
        <f t="shared" si="85"/>
        <v>0</v>
      </c>
      <c r="N89" s="226">
        <f t="shared" si="85"/>
        <v>0</v>
      </c>
      <c r="O89" s="232">
        <f t="shared" si="18"/>
        <v>0</v>
      </c>
      <c r="P89" s="393"/>
      <c r="Q89" s="390"/>
      <c r="R89" s="391">
        <f t="shared" si="86"/>
        <v>0</v>
      </c>
      <c r="S89" s="391">
        <f t="shared" si="86"/>
        <v>0</v>
      </c>
      <c r="T89" s="232">
        <f t="shared" si="1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5" customHeight="1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87">SUM(F91:F95)</f>
        <v>0</v>
      </c>
      <c r="G90" s="67">
        <f t="shared" si="87"/>
        <v>0</v>
      </c>
      <c r="H90" s="138">
        <f t="shared" si="87"/>
        <v>0</v>
      </c>
      <c r="I90" s="139">
        <f t="shared" si="87"/>
        <v>0</v>
      </c>
      <c r="J90" s="140"/>
      <c r="K90" s="502">
        <f t="shared" si="87"/>
        <v>0</v>
      </c>
      <c r="L90" s="503">
        <f t="shared" si="87"/>
        <v>0</v>
      </c>
      <c r="M90" s="504">
        <f t="shared" ref="M90:N90" si="88">SUM(M91:M95)</f>
        <v>0</v>
      </c>
      <c r="N90" s="504">
        <f t="shared" si="88"/>
        <v>0</v>
      </c>
      <c r="O90" s="344">
        <f t="shared" si="18"/>
        <v>0</v>
      </c>
      <c r="P90" s="407">
        <f t="shared" ref="P90:S90" si="89">SUM(P91:P95)</f>
        <v>0</v>
      </c>
      <c r="Q90" s="408">
        <f t="shared" si="89"/>
        <v>0</v>
      </c>
      <c r="R90" s="409">
        <f t="shared" si="89"/>
        <v>0</v>
      </c>
      <c r="S90" s="409">
        <f t="shared" si="89"/>
        <v>0</v>
      </c>
      <c r="T90" s="344">
        <f t="shared" si="1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5" customHeight="1" x14ac:dyDescent="0.25">
      <c r="A91" s="72" t="s">
        <v>156</v>
      </c>
      <c r="B91" s="59" t="s">
        <v>287</v>
      </c>
      <c r="C91" s="60"/>
      <c r="D91" s="60"/>
      <c r="E91" s="59"/>
      <c r="F91" s="25">
        <f t="shared" ref="F91:F95" si="90">D91*E91</f>
        <v>0</v>
      </c>
      <c r="G91" s="74">
        <f>F91*'Consolidated Budget'!$C$9</f>
        <v>0</v>
      </c>
      <c r="H91" s="205">
        <f t="shared" ref="H91:I95" si="91">F91*$J$8</f>
        <v>0</v>
      </c>
      <c r="I91" s="206">
        <f t="shared" si="91"/>
        <v>0</v>
      </c>
      <c r="J91" s="207"/>
      <c r="K91" s="258"/>
      <c r="L91" s="259"/>
      <c r="M91" s="501">
        <f t="shared" ref="M91:N95" si="92">H91-K91</f>
        <v>0</v>
      </c>
      <c r="N91" s="501">
        <f t="shared" si="92"/>
        <v>0</v>
      </c>
      <c r="O91" s="480">
        <f t="shared" si="18"/>
        <v>0</v>
      </c>
      <c r="P91" s="403"/>
      <c r="Q91" s="384"/>
      <c r="R91" s="385">
        <f t="shared" ref="R91:S95" si="93">H91-P91</f>
        <v>0</v>
      </c>
      <c r="S91" s="385">
        <f t="shared" si="93"/>
        <v>0</v>
      </c>
      <c r="T91" s="452">
        <f t="shared" si="1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5" customHeight="1" x14ac:dyDescent="0.25">
      <c r="A92" s="72" t="s">
        <v>157</v>
      </c>
      <c r="B92" s="59" t="s">
        <v>288</v>
      </c>
      <c r="C92" s="60"/>
      <c r="D92" s="60"/>
      <c r="E92" s="59"/>
      <c r="F92" s="25">
        <f t="shared" si="90"/>
        <v>0</v>
      </c>
      <c r="G92" s="74">
        <f>F92*'Consolidated Budget'!$C$9</f>
        <v>0</v>
      </c>
      <c r="H92" s="197">
        <f t="shared" si="91"/>
        <v>0</v>
      </c>
      <c r="I92" s="25">
        <f t="shared" si="91"/>
        <v>0</v>
      </c>
      <c r="J92" s="198"/>
      <c r="K92" s="223"/>
      <c r="L92" s="229"/>
      <c r="M92" s="224">
        <f t="shared" si="92"/>
        <v>0</v>
      </c>
      <c r="N92" s="224">
        <f t="shared" si="92"/>
        <v>0</v>
      </c>
      <c r="O92" s="231">
        <f t="shared" si="18"/>
        <v>0</v>
      </c>
      <c r="P92" s="392"/>
      <c r="Q92" s="387"/>
      <c r="R92" s="388">
        <f t="shared" si="93"/>
        <v>0</v>
      </c>
      <c r="S92" s="388">
        <f t="shared" si="93"/>
        <v>0</v>
      </c>
      <c r="T92" s="231">
        <f t="shared" si="1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5" customHeight="1" x14ac:dyDescent="0.25">
      <c r="A93" s="72" t="s">
        <v>158</v>
      </c>
      <c r="B93" s="59" t="s">
        <v>289</v>
      </c>
      <c r="C93" s="60"/>
      <c r="D93" s="60"/>
      <c r="E93" s="59"/>
      <c r="F93" s="25">
        <f t="shared" si="90"/>
        <v>0</v>
      </c>
      <c r="G93" s="74">
        <f>F93*'Consolidated Budget'!$C$9</f>
        <v>0</v>
      </c>
      <c r="H93" s="197">
        <f t="shared" si="91"/>
        <v>0</v>
      </c>
      <c r="I93" s="25">
        <f t="shared" si="91"/>
        <v>0</v>
      </c>
      <c r="J93" s="198"/>
      <c r="K93" s="223"/>
      <c r="L93" s="229"/>
      <c r="M93" s="224">
        <f t="shared" si="92"/>
        <v>0</v>
      </c>
      <c r="N93" s="224">
        <f t="shared" si="92"/>
        <v>0</v>
      </c>
      <c r="O93" s="231">
        <f t="shared" si="18"/>
        <v>0</v>
      </c>
      <c r="P93" s="392"/>
      <c r="Q93" s="387"/>
      <c r="R93" s="388">
        <f t="shared" si="93"/>
        <v>0</v>
      </c>
      <c r="S93" s="388">
        <f t="shared" si="93"/>
        <v>0</v>
      </c>
      <c r="T93" s="231">
        <f t="shared" si="1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5" customHeight="1" x14ac:dyDescent="0.25">
      <c r="A94" s="72" t="s">
        <v>159</v>
      </c>
      <c r="B94" s="59" t="s">
        <v>290</v>
      </c>
      <c r="C94" s="60"/>
      <c r="D94" s="60"/>
      <c r="E94" s="59"/>
      <c r="F94" s="25">
        <f t="shared" si="90"/>
        <v>0</v>
      </c>
      <c r="G94" s="74">
        <f>F94*'Consolidated Budget'!$C$9</f>
        <v>0</v>
      </c>
      <c r="H94" s="197">
        <f t="shared" si="91"/>
        <v>0</v>
      </c>
      <c r="I94" s="25">
        <f t="shared" si="91"/>
        <v>0</v>
      </c>
      <c r="J94" s="198"/>
      <c r="K94" s="223"/>
      <c r="L94" s="229"/>
      <c r="M94" s="224">
        <f t="shared" si="92"/>
        <v>0</v>
      </c>
      <c r="N94" s="224">
        <f t="shared" si="92"/>
        <v>0</v>
      </c>
      <c r="O94" s="231">
        <f t="shared" ref="O94:O102" si="94">IFERROR(L94/I94,0)</f>
        <v>0</v>
      </c>
      <c r="P94" s="392"/>
      <c r="Q94" s="387"/>
      <c r="R94" s="388">
        <f t="shared" si="93"/>
        <v>0</v>
      </c>
      <c r="S94" s="388">
        <f t="shared" si="93"/>
        <v>0</v>
      </c>
      <c r="T94" s="231">
        <f t="shared" ref="T94:T102" si="95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5" customHeight="1" x14ac:dyDescent="0.25">
      <c r="A95" s="72" t="s">
        <v>160</v>
      </c>
      <c r="B95" s="59" t="s">
        <v>291</v>
      </c>
      <c r="C95" s="60"/>
      <c r="D95" s="60"/>
      <c r="E95" s="59"/>
      <c r="F95" s="25">
        <f t="shared" si="90"/>
        <v>0</v>
      </c>
      <c r="G95" s="74">
        <f>F95*'Consolidated Budget'!$C$9</f>
        <v>0</v>
      </c>
      <c r="H95" s="208">
        <f t="shared" si="91"/>
        <v>0</v>
      </c>
      <c r="I95" s="209">
        <f t="shared" si="91"/>
        <v>0</v>
      </c>
      <c r="J95" s="210"/>
      <c r="K95" s="225"/>
      <c r="L95" s="246"/>
      <c r="M95" s="226">
        <f t="shared" si="92"/>
        <v>0</v>
      </c>
      <c r="N95" s="226">
        <f t="shared" si="92"/>
        <v>0</v>
      </c>
      <c r="O95" s="232">
        <f t="shared" si="94"/>
        <v>0</v>
      </c>
      <c r="P95" s="393"/>
      <c r="Q95" s="390"/>
      <c r="R95" s="391">
        <f t="shared" si="93"/>
        <v>0</v>
      </c>
      <c r="S95" s="391">
        <f t="shared" si="93"/>
        <v>0</v>
      </c>
      <c r="T95" s="232">
        <f t="shared" si="95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5" customHeight="1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96">SUM(F97:F101)</f>
        <v>0</v>
      </c>
      <c r="G96" s="67">
        <f t="shared" si="96"/>
        <v>0</v>
      </c>
      <c r="H96" s="138">
        <f t="shared" si="96"/>
        <v>0</v>
      </c>
      <c r="I96" s="139">
        <f t="shared" si="96"/>
        <v>0</v>
      </c>
      <c r="J96" s="140"/>
      <c r="K96" s="502">
        <f t="shared" si="96"/>
        <v>0</v>
      </c>
      <c r="L96" s="503">
        <f t="shared" si="96"/>
        <v>0</v>
      </c>
      <c r="M96" s="504">
        <f t="shared" ref="M96:N96" si="97">SUM(M97:M101)</f>
        <v>0</v>
      </c>
      <c r="N96" s="504">
        <f t="shared" si="97"/>
        <v>0</v>
      </c>
      <c r="O96" s="344">
        <f t="shared" si="94"/>
        <v>0</v>
      </c>
      <c r="P96" s="407">
        <f t="shared" ref="P96:S96" si="98">SUM(P97:P101)</f>
        <v>0</v>
      </c>
      <c r="Q96" s="408">
        <f t="shared" si="98"/>
        <v>0</v>
      </c>
      <c r="R96" s="409">
        <f t="shared" si="98"/>
        <v>0</v>
      </c>
      <c r="S96" s="409">
        <f t="shared" si="98"/>
        <v>0</v>
      </c>
      <c r="T96" s="344">
        <f t="shared" si="95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5" customHeight="1" x14ac:dyDescent="0.25">
      <c r="A97" s="72" t="s">
        <v>162</v>
      </c>
      <c r="B97" s="59" t="s">
        <v>255</v>
      </c>
      <c r="C97" s="60"/>
      <c r="D97" s="60"/>
      <c r="E97" s="59"/>
      <c r="F97" s="25">
        <f t="shared" ref="F97:F101" si="99">D97*E97</f>
        <v>0</v>
      </c>
      <c r="G97" s="74">
        <f>F97*'Consolidated Budget'!$C$9</f>
        <v>0</v>
      </c>
      <c r="H97" s="205">
        <f t="shared" ref="H97:I101" si="100">F97*$J$8</f>
        <v>0</v>
      </c>
      <c r="I97" s="206">
        <f t="shared" si="100"/>
        <v>0</v>
      </c>
      <c r="J97" s="207"/>
      <c r="K97" s="258"/>
      <c r="L97" s="259"/>
      <c r="M97" s="501">
        <f t="shared" ref="M97:N101" si="101">H97-K97</f>
        <v>0</v>
      </c>
      <c r="N97" s="501">
        <f t="shared" si="101"/>
        <v>0</v>
      </c>
      <c r="O97" s="480">
        <f t="shared" si="94"/>
        <v>0</v>
      </c>
      <c r="P97" s="403"/>
      <c r="Q97" s="384"/>
      <c r="R97" s="385">
        <f t="shared" ref="R97:S101" si="102">H97-P97</f>
        <v>0</v>
      </c>
      <c r="S97" s="385">
        <f t="shared" si="102"/>
        <v>0</v>
      </c>
      <c r="T97" s="452">
        <f t="shared" si="95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5" customHeight="1" x14ac:dyDescent="0.25">
      <c r="A98" s="72" t="s">
        <v>163</v>
      </c>
      <c r="B98" s="59" t="s">
        <v>256</v>
      </c>
      <c r="C98" s="60"/>
      <c r="D98" s="60"/>
      <c r="E98" s="59"/>
      <c r="F98" s="25">
        <f t="shared" si="99"/>
        <v>0</v>
      </c>
      <c r="G98" s="74">
        <f>F98*'Consolidated Budget'!$C$9</f>
        <v>0</v>
      </c>
      <c r="H98" s="197">
        <f t="shared" si="100"/>
        <v>0</v>
      </c>
      <c r="I98" s="25">
        <f t="shared" si="100"/>
        <v>0</v>
      </c>
      <c r="J98" s="198"/>
      <c r="K98" s="223"/>
      <c r="L98" s="229"/>
      <c r="M98" s="224">
        <f t="shared" si="101"/>
        <v>0</v>
      </c>
      <c r="N98" s="224">
        <f t="shared" si="101"/>
        <v>0</v>
      </c>
      <c r="O98" s="231">
        <f t="shared" si="94"/>
        <v>0</v>
      </c>
      <c r="P98" s="392"/>
      <c r="Q98" s="387"/>
      <c r="R98" s="388">
        <f t="shared" si="102"/>
        <v>0</v>
      </c>
      <c r="S98" s="388">
        <f t="shared" si="102"/>
        <v>0</v>
      </c>
      <c r="T98" s="231">
        <f t="shared" si="95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5" customHeight="1" x14ac:dyDescent="0.25">
      <c r="A99" s="72" t="s">
        <v>164</v>
      </c>
      <c r="B99" s="59" t="s">
        <v>257</v>
      </c>
      <c r="C99" s="60"/>
      <c r="D99" s="60"/>
      <c r="E99" s="59"/>
      <c r="F99" s="25">
        <f t="shared" si="99"/>
        <v>0</v>
      </c>
      <c r="G99" s="74">
        <f>F99*'Consolidated Budget'!$C$9</f>
        <v>0</v>
      </c>
      <c r="H99" s="197">
        <f t="shared" si="100"/>
        <v>0</v>
      </c>
      <c r="I99" s="25">
        <f t="shared" si="100"/>
        <v>0</v>
      </c>
      <c r="J99" s="198"/>
      <c r="K99" s="223"/>
      <c r="L99" s="229"/>
      <c r="M99" s="224">
        <f t="shared" si="101"/>
        <v>0</v>
      </c>
      <c r="N99" s="224">
        <f t="shared" si="101"/>
        <v>0</v>
      </c>
      <c r="O99" s="231">
        <f t="shared" si="94"/>
        <v>0</v>
      </c>
      <c r="P99" s="392"/>
      <c r="Q99" s="387"/>
      <c r="R99" s="388">
        <f t="shared" si="102"/>
        <v>0</v>
      </c>
      <c r="S99" s="388">
        <f t="shared" si="102"/>
        <v>0</v>
      </c>
      <c r="T99" s="231">
        <f t="shared" si="95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5" customHeight="1" x14ac:dyDescent="0.25">
      <c r="A100" s="72" t="s">
        <v>165</v>
      </c>
      <c r="B100" s="59" t="s">
        <v>258</v>
      </c>
      <c r="C100" s="60"/>
      <c r="D100" s="60"/>
      <c r="E100" s="59"/>
      <c r="F100" s="25">
        <f t="shared" si="99"/>
        <v>0</v>
      </c>
      <c r="G100" s="74">
        <f>F100*'Consolidated Budget'!$C$9</f>
        <v>0</v>
      </c>
      <c r="H100" s="197">
        <f t="shared" si="100"/>
        <v>0</v>
      </c>
      <c r="I100" s="25">
        <f t="shared" si="100"/>
        <v>0</v>
      </c>
      <c r="J100" s="198"/>
      <c r="K100" s="223"/>
      <c r="L100" s="229"/>
      <c r="M100" s="224">
        <f t="shared" si="101"/>
        <v>0</v>
      </c>
      <c r="N100" s="224">
        <f t="shared" si="101"/>
        <v>0</v>
      </c>
      <c r="O100" s="231">
        <f t="shared" si="94"/>
        <v>0</v>
      </c>
      <c r="P100" s="392"/>
      <c r="Q100" s="387"/>
      <c r="R100" s="388">
        <f t="shared" si="102"/>
        <v>0</v>
      </c>
      <c r="S100" s="388">
        <f t="shared" si="102"/>
        <v>0</v>
      </c>
      <c r="T100" s="231">
        <f t="shared" si="95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5" customHeight="1" x14ac:dyDescent="0.25">
      <c r="A101" s="72" t="s">
        <v>166</v>
      </c>
      <c r="B101" s="59" t="s">
        <v>259</v>
      </c>
      <c r="C101" s="60"/>
      <c r="D101" s="60"/>
      <c r="E101" s="59"/>
      <c r="F101" s="25">
        <f t="shared" si="99"/>
        <v>0</v>
      </c>
      <c r="G101" s="74">
        <f>F101*'Consolidated Budget'!$C$9</f>
        <v>0</v>
      </c>
      <c r="H101" s="197">
        <f t="shared" si="100"/>
        <v>0</v>
      </c>
      <c r="I101" s="25">
        <f t="shared" si="100"/>
        <v>0</v>
      </c>
      <c r="J101" s="250"/>
      <c r="K101" s="225"/>
      <c r="L101" s="246"/>
      <c r="M101" s="226">
        <f t="shared" si="101"/>
        <v>0</v>
      </c>
      <c r="N101" s="226">
        <f t="shared" si="101"/>
        <v>0</v>
      </c>
      <c r="O101" s="232">
        <f t="shared" si="94"/>
        <v>0</v>
      </c>
      <c r="P101" s="393"/>
      <c r="Q101" s="390"/>
      <c r="R101" s="391">
        <f t="shared" si="102"/>
        <v>0</v>
      </c>
      <c r="S101" s="391">
        <f t="shared" si="102"/>
        <v>0</v>
      </c>
      <c r="T101" s="232">
        <f t="shared" si="95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5" customHeight="1" thickBot="1" x14ac:dyDescent="0.35">
      <c r="A102" s="508"/>
      <c r="B102" s="509" t="s">
        <v>167</v>
      </c>
      <c r="C102" s="638"/>
      <c r="D102" s="639"/>
      <c r="E102" s="640"/>
      <c r="F102" s="90">
        <f t="shared" ref="F102:N102" si="103">F30+F36+F42+F48+F54+F60+F66+F72+F78+F84+F90+F96</f>
        <v>0</v>
      </c>
      <c r="G102" s="137">
        <f t="shared" si="103"/>
        <v>0</v>
      </c>
      <c r="H102" s="281">
        <f>H30+H36+H42+H48+H54+H60+H66+H72+H78+H84+H90+H96</f>
        <v>0</v>
      </c>
      <c r="I102" s="282">
        <f t="shared" si="103"/>
        <v>0</v>
      </c>
      <c r="J102" s="283"/>
      <c r="K102" s="284">
        <f t="shared" si="103"/>
        <v>0</v>
      </c>
      <c r="L102" s="285">
        <f t="shared" si="103"/>
        <v>0</v>
      </c>
      <c r="M102" s="286">
        <f t="shared" si="103"/>
        <v>0</v>
      </c>
      <c r="N102" s="286">
        <f t="shared" si="103"/>
        <v>0</v>
      </c>
      <c r="O102" s="295">
        <f t="shared" si="94"/>
        <v>0</v>
      </c>
      <c r="P102" s="411">
        <f t="shared" ref="P102:S102" si="104">P30+P36+P42+P48+P54+P60+P66+P72+P78+P84+P90+P96</f>
        <v>0</v>
      </c>
      <c r="Q102" s="412">
        <f t="shared" si="104"/>
        <v>0</v>
      </c>
      <c r="R102" s="413">
        <f t="shared" si="104"/>
        <v>0</v>
      </c>
      <c r="S102" s="413">
        <f t="shared" si="104"/>
        <v>0</v>
      </c>
      <c r="T102" s="295">
        <f t="shared" si="95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5" customHeight="1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5" customHeight="1" thickBot="1" x14ac:dyDescent="0.35">
      <c r="A104" s="260">
        <v>3</v>
      </c>
      <c r="B104" s="261" t="s">
        <v>168</v>
      </c>
      <c r="C104" s="262"/>
      <c r="D104" s="263"/>
      <c r="E104" s="264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5" customHeight="1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:O114" si="105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06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5" customHeight="1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:F108" si="107">D106*E106</f>
        <v>0</v>
      </c>
      <c r="G106" s="74">
        <f>F106*'Consolidated Budget'!$C$9</f>
        <v>0</v>
      </c>
      <c r="H106" s="205">
        <f t="shared" ref="H106:I108" si="108">F106*$J$8</f>
        <v>0</v>
      </c>
      <c r="I106" s="206">
        <f t="shared" si="108"/>
        <v>0</v>
      </c>
      <c r="J106" s="207"/>
      <c r="K106" s="220"/>
      <c r="L106" s="212"/>
      <c r="M106" s="222">
        <f t="shared" ref="M106:N106" si="109">H106-K106</f>
        <v>0</v>
      </c>
      <c r="N106" s="222">
        <f t="shared" si="109"/>
        <v>0</v>
      </c>
      <c r="O106" s="234">
        <f t="shared" si="105"/>
        <v>0</v>
      </c>
      <c r="P106" s="410"/>
      <c r="Q106" s="384"/>
      <c r="R106" s="385">
        <f t="shared" ref="R106:S108" si="110">H106-P106</f>
        <v>0</v>
      </c>
      <c r="S106" s="385">
        <f t="shared" si="110"/>
        <v>0</v>
      </c>
      <c r="T106" s="234">
        <f t="shared" si="106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5" customHeight="1" x14ac:dyDescent="0.25">
      <c r="A107" s="72" t="s">
        <v>172</v>
      </c>
      <c r="B107" s="59" t="s">
        <v>173</v>
      </c>
      <c r="C107" s="60"/>
      <c r="D107" s="60"/>
      <c r="E107" s="59"/>
      <c r="F107" s="25">
        <f t="shared" si="107"/>
        <v>0</v>
      </c>
      <c r="G107" s="74">
        <f>F107*'Consolidated Budget'!$C$9</f>
        <v>0</v>
      </c>
      <c r="H107" s="475">
        <f t="shared" si="108"/>
        <v>0</v>
      </c>
      <c r="I107" s="476">
        <f t="shared" si="108"/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si="110"/>
        <v>0</v>
      </c>
      <c r="S107" s="385">
        <f t="shared" si="110"/>
        <v>0</v>
      </c>
      <c r="T107" s="234">
        <f t="shared" si="106"/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5" customHeight="1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07"/>
        <v>0</v>
      </c>
      <c r="G108" s="74">
        <f>F108*'Consolidated Budget'!$C$9</f>
        <v>0</v>
      </c>
      <c r="H108" s="475">
        <f t="shared" si="108"/>
        <v>0</v>
      </c>
      <c r="I108" s="476">
        <f t="shared" si="108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10"/>
        <v>0</v>
      </c>
      <c r="S108" s="385">
        <f t="shared" si="110"/>
        <v>0</v>
      </c>
      <c r="T108" s="234">
        <f t="shared" si="106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5" customHeight="1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11">SUM(F110:F113)</f>
        <v>0</v>
      </c>
      <c r="G109" s="142">
        <f t="shared" si="111"/>
        <v>0</v>
      </c>
      <c r="H109" s="143">
        <f t="shared" si="111"/>
        <v>0</v>
      </c>
      <c r="I109" s="251">
        <f t="shared" si="111"/>
        <v>0</v>
      </c>
      <c r="J109" s="252"/>
      <c r="K109" s="319">
        <f t="shared" si="111"/>
        <v>0</v>
      </c>
      <c r="L109" s="320">
        <f t="shared" si="111"/>
        <v>0</v>
      </c>
      <c r="M109" s="513">
        <f t="shared" ref="M109:N109" si="112">SUM(M110:M113)</f>
        <v>0</v>
      </c>
      <c r="N109" s="513">
        <f t="shared" si="112"/>
        <v>0</v>
      </c>
      <c r="O109" s="453">
        <f t="shared" si="105"/>
        <v>0</v>
      </c>
      <c r="P109" s="419">
        <f t="shared" ref="P109:S109" si="113">SUM(P110:P113)</f>
        <v>0</v>
      </c>
      <c r="Q109" s="420">
        <f t="shared" si="113"/>
        <v>0</v>
      </c>
      <c r="R109" s="421">
        <f t="shared" si="113"/>
        <v>0</v>
      </c>
      <c r="S109" s="421">
        <f t="shared" si="113"/>
        <v>0</v>
      </c>
      <c r="T109" s="456">
        <f t="shared" si="106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5" customHeight="1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14">D110*E110</f>
        <v>0</v>
      </c>
      <c r="G110" s="74">
        <f>F110*'Consolidated Budget'!$C$9</f>
        <v>0</v>
      </c>
      <c r="H110" s="205">
        <f t="shared" ref="H110:I113" si="115">F110*$J$8</f>
        <v>0</v>
      </c>
      <c r="I110" s="206">
        <f t="shared" si="115"/>
        <v>0</v>
      </c>
      <c r="J110" s="207"/>
      <c r="K110" s="220"/>
      <c r="L110" s="212"/>
      <c r="M110" s="222">
        <f t="shared" ref="M110:N113" si="116">H110-K110</f>
        <v>0</v>
      </c>
      <c r="N110" s="222">
        <f t="shared" si="116"/>
        <v>0</v>
      </c>
      <c r="O110" s="234">
        <f t="shared" si="105"/>
        <v>0</v>
      </c>
      <c r="P110" s="410"/>
      <c r="Q110" s="384"/>
      <c r="R110" s="385">
        <f t="shared" ref="R110:S113" si="117">H110-P110</f>
        <v>0</v>
      </c>
      <c r="S110" s="385">
        <f t="shared" si="117"/>
        <v>0</v>
      </c>
      <c r="T110" s="234">
        <f t="shared" si="106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5" customHeight="1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14"/>
        <v>0</v>
      </c>
      <c r="G111" s="74">
        <f>F111*'Consolidated Budget'!$C$9</f>
        <v>0</v>
      </c>
      <c r="H111" s="197">
        <f t="shared" si="115"/>
        <v>0</v>
      </c>
      <c r="I111" s="25">
        <f t="shared" si="115"/>
        <v>0</v>
      </c>
      <c r="J111" s="198"/>
      <c r="K111" s="223"/>
      <c r="L111" s="229"/>
      <c r="M111" s="224">
        <f t="shared" si="116"/>
        <v>0</v>
      </c>
      <c r="N111" s="224">
        <f t="shared" si="116"/>
        <v>0</v>
      </c>
      <c r="O111" s="231">
        <f t="shared" si="105"/>
        <v>0</v>
      </c>
      <c r="P111" s="392"/>
      <c r="Q111" s="387"/>
      <c r="R111" s="388">
        <f t="shared" si="117"/>
        <v>0</v>
      </c>
      <c r="S111" s="388">
        <f t="shared" si="117"/>
        <v>0</v>
      </c>
      <c r="T111" s="231">
        <f t="shared" si="106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5" customHeight="1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14"/>
        <v>0</v>
      </c>
      <c r="G112" s="74">
        <f>F112*'Consolidated Budget'!$C$9</f>
        <v>0</v>
      </c>
      <c r="H112" s="197">
        <f t="shared" si="115"/>
        <v>0</v>
      </c>
      <c r="I112" s="25">
        <f t="shared" si="115"/>
        <v>0</v>
      </c>
      <c r="J112" s="198"/>
      <c r="K112" s="223"/>
      <c r="L112" s="229"/>
      <c r="M112" s="224">
        <f t="shared" si="116"/>
        <v>0</v>
      </c>
      <c r="N112" s="224">
        <f t="shared" si="116"/>
        <v>0</v>
      </c>
      <c r="O112" s="231">
        <f t="shared" si="105"/>
        <v>0</v>
      </c>
      <c r="P112" s="392"/>
      <c r="Q112" s="387"/>
      <c r="R112" s="388">
        <f t="shared" si="117"/>
        <v>0</v>
      </c>
      <c r="S112" s="388">
        <f t="shared" si="117"/>
        <v>0</v>
      </c>
      <c r="T112" s="231">
        <f t="shared" si="106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5" customHeight="1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14"/>
        <v>0</v>
      </c>
      <c r="G113" s="74">
        <f>F113*'Consolidated Budget'!$C$9</f>
        <v>0</v>
      </c>
      <c r="H113" s="208">
        <f t="shared" si="115"/>
        <v>0</v>
      </c>
      <c r="I113" s="209">
        <f t="shared" si="115"/>
        <v>0</v>
      </c>
      <c r="J113" s="210"/>
      <c r="K113" s="225"/>
      <c r="L113" s="246"/>
      <c r="M113" s="226">
        <f t="shared" si="116"/>
        <v>0</v>
      </c>
      <c r="N113" s="226">
        <f t="shared" si="116"/>
        <v>0</v>
      </c>
      <c r="O113" s="232">
        <f t="shared" si="105"/>
        <v>0</v>
      </c>
      <c r="P113" s="393"/>
      <c r="Q113" s="390"/>
      <c r="R113" s="391">
        <f t="shared" si="117"/>
        <v>0</v>
      </c>
      <c r="S113" s="391">
        <f t="shared" si="117"/>
        <v>0</v>
      </c>
      <c r="T113" s="232">
        <f t="shared" si="106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5" customHeight="1" thickBot="1" x14ac:dyDescent="0.35">
      <c r="A114" s="514"/>
      <c r="B114" s="515" t="s">
        <v>185</v>
      </c>
      <c r="C114" s="516"/>
      <c r="D114" s="517"/>
      <c r="E114" s="518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05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06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5" customHeight="1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5" customHeight="1" thickBot="1" x14ac:dyDescent="0.35">
      <c r="A116" s="260">
        <v>4</v>
      </c>
      <c r="B116" s="261" t="s">
        <v>186</v>
      </c>
      <c r="C116" s="262"/>
      <c r="D116" s="263"/>
      <c r="E116" s="264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5" customHeight="1" x14ac:dyDescent="0.25">
      <c r="A117" s="677" t="s">
        <v>187</v>
      </c>
      <c r="B117" s="59" t="s">
        <v>188</v>
      </c>
      <c r="C117" s="60"/>
      <c r="D117" s="60"/>
      <c r="E117" s="59"/>
      <c r="F117" s="476">
        <f t="shared" ref="F117:F118" si="118">D117*E117</f>
        <v>0</v>
      </c>
      <c r="G117" s="61">
        <f>F117*'Consolidated Budget'!$C$9</f>
        <v>0</v>
      </c>
      <c r="H117" s="253">
        <f t="shared" ref="H117:I122" si="119">F117*$J$8</f>
        <v>0</v>
      </c>
      <c r="I117" s="254">
        <f t="shared" si="119"/>
        <v>0</v>
      </c>
      <c r="J117" s="255"/>
      <c r="K117" s="220"/>
      <c r="L117" s="212"/>
      <c r="M117" s="222">
        <f t="shared" ref="M117:N122" si="120">H117-K117</f>
        <v>0</v>
      </c>
      <c r="N117" s="222">
        <f t="shared" si="120"/>
        <v>0</v>
      </c>
      <c r="O117" s="234">
        <f t="shared" ref="O117:O123" si="121">IFERROR(L117/I117,0)</f>
        <v>0</v>
      </c>
      <c r="P117" s="410"/>
      <c r="Q117" s="384"/>
      <c r="R117" s="385">
        <f t="shared" ref="R117:S122" si="122">H117-P117</f>
        <v>0</v>
      </c>
      <c r="S117" s="385">
        <f t="shared" si="122"/>
        <v>0</v>
      </c>
      <c r="T117" s="234">
        <f t="shared" ref="T117:T123" si="123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5" customHeight="1" x14ac:dyDescent="0.25">
      <c r="A118" s="678" t="s">
        <v>189</v>
      </c>
      <c r="B118" s="59" t="s">
        <v>190</v>
      </c>
      <c r="C118" s="60"/>
      <c r="D118" s="60"/>
      <c r="E118" s="59"/>
      <c r="F118" s="25">
        <f t="shared" si="118"/>
        <v>0</v>
      </c>
      <c r="G118" s="74">
        <f>F118*'Consolidated Budget'!$C$9</f>
        <v>0</v>
      </c>
      <c r="H118" s="197">
        <f t="shared" si="119"/>
        <v>0</v>
      </c>
      <c r="I118" s="25">
        <f t="shared" si="119"/>
        <v>0</v>
      </c>
      <c r="J118" s="198"/>
      <c r="K118" s="223"/>
      <c r="L118" s="229"/>
      <c r="M118" s="224">
        <f t="shared" si="120"/>
        <v>0</v>
      </c>
      <c r="N118" s="224">
        <f t="shared" si="120"/>
        <v>0</v>
      </c>
      <c r="O118" s="231">
        <f t="shared" si="121"/>
        <v>0</v>
      </c>
      <c r="P118" s="392"/>
      <c r="Q118" s="387"/>
      <c r="R118" s="388">
        <f t="shared" si="122"/>
        <v>0</v>
      </c>
      <c r="S118" s="388">
        <f t="shared" si="122"/>
        <v>0</v>
      </c>
      <c r="T118" s="231">
        <f t="shared" si="123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5" customHeight="1" x14ac:dyDescent="0.25">
      <c r="A119" s="678" t="s">
        <v>191</v>
      </c>
      <c r="B119" s="59" t="s">
        <v>192</v>
      </c>
      <c r="C119" s="60"/>
      <c r="D119" s="60"/>
      <c r="E119" s="59"/>
      <c r="F119" s="25"/>
      <c r="G119" s="74">
        <f>F119*'Consolidated Budget'!$C$9</f>
        <v>0</v>
      </c>
      <c r="H119" s="197">
        <f t="shared" si="119"/>
        <v>0</v>
      </c>
      <c r="I119" s="25">
        <f t="shared" si="119"/>
        <v>0</v>
      </c>
      <c r="J119" s="198"/>
      <c r="K119" s="223"/>
      <c r="L119" s="229"/>
      <c r="M119" s="224">
        <f t="shared" si="120"/>
        <v>0</v>
      </c>
      <c r="N119" s="224">
        <f t="shared" si="120"/>
        <v>0</v>
      </c>
      <c r="O119" s="231">
        <f t="shared" si="121"/>
        <v>0</v>
      </c>
      <c r="P119" s="392"/>
      <c r="Q119" s="387"/>
      <c r="R119" s="388">
        <f t="shared" si="122"/>
        <v>0</v>
      </c>
      <c r="S119" s="388">
        <f t="shared" si="122"/>
        <v>0</v>
      </c>
      <c r="T119" s="231">
        <f t="shared" si="123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5" customHeight="1" x14ac:dyDescent="0.25">
      <c r="A120" s="678" t="s">
        <v>193</v>
      </c>
      <c r="B120" s="59" t="s">
        <v>194</v>
      </c>
      <c r="C120" s="60"/>
      <c r="D120" s="60"/>
      <c r="E120" s="59"/>
      <c r="F120" s="25">
        <f t="shared" ref="F120:F122" si="124">D120*E120</f>
        <v>0</v>
      </c>
      <c r="G120" s="74">
        <f>F120*'Consolidated Budget'!$C$9</f>
        <v>0</v>
      </c>
      <c r="H120" s="197">
        <f t="shared" si="119"/>
        <v>0</v>
      </c>
      <c r="I120" s="25">
        <f t="shared" si="119"/>
        <v>0</v>
      </c>
      <c r="J120" s="198"/>
      <c r="K120" s="223"/>
      <c r="L120" s="229"/>
      <c r="M120" s="224">
        <f t="shared" si="120"/>
        <v>0</v>
      </c>
      <c r="N120" s="224">
        <f t="shared" si="120"/>
        <v>0</v>
      </c>
      <c r="O120" s="231">
        <f t="shared" si="121"/>
        <v>0</v>
      </c>
      <c r="P120" s="392"/>
      <c r="Q120" s="387"/>
      <c r="R120" s="388">
        <f t="shared" si="122"/>
        <v>0</v>
      </c>
      <c r="S120" s="388">
        <f t="shared" si="122"/>
        <v>0</v>
      </c>
      <c r="T120" s="231">
        <f t="shared" si="123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5" customHeight="1" x14ac:dyDescent="0.25">
      <c r="A121" s="678" t="s">
        <v>195</v>
      </c>
      <c r="B121" s="59" t="s">
        <v>196</v>
      </c>
      <c r="C121" s="60"/>
      <c r="D121" s="60"/>
      <c r="E121" s="59"/>
      <c r="F121" s="25">
        <f t="shared" si="124"/>
        <v>0</v>
      </c>
      <c r="G121" s="74">
        <f>F121*'Consolidated Budget'!$C$9</f>
        <v>0</v>
      </c>
      <c r="H121" s="197">
        <f t="shared" si="119"/>
        <v>0</v>
      </c>
      <c r="I121" s="25">
        <f t="shared" si="119"/>
        <v>0</v>
      </c>
      <c r="J121" s="198"/>
      <c r="K121" s="223"/>
      <c r="L121" s="229"/>
      <c r="M121" s="224">
        <f t="shared" si="120"/>
        <v>0</v>
      </c>
      <c r="N121" s="224">
        <f t="shared" si="120"/>
        <v>0</v>
      </c>
      <c r="O121" s="231">
        <f t="shared" si="121"/>
        <v>0</v>
      </c>
      <c r="P121" s="392"/>
      <c r="Q121" s="387"/>
      <c r="R121" s="388">
        <f t="shared" si="122"/>
        <v>0</v>
      </c>
      <c r="S121" s="388">
        <f t="shared" si="122"/>
        <v>0</v>
      </c>
      <c r="T121" s="231">
        <f t="shared" si="123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5" customHeight="1" x14ac:dyDescent="0.25">
      <c r="A122" s="678" t="s">
        <v>197</v>
      </c>
      <c r="B122" s="59" t="s">
        <v>198</v>
      </c>
      <c r="C122" s="60"/>
      <c r="D122" s="60"/>
      <c r="E122" s="59"/>
      <c r="F122" s="25">
        <f t="shared" si="124"/>
        <v>0</v>
      </c>
      <c r="G122" s="74">
        <f>F122*'Consolidated Budget'!$C$9</f>
        <v>0</v>
      </c>
      <c r="H122" s="208">
        <f t="shared" si="119"/>
        <v>0</v>
      </c>
      <c r="I122" s="209">
        <f t="shared" si="119"/>
        <v>0</v>
      </c>
      <c r="J122" s="210"/>
      <c r="K122" s="225"/>
      <c r="L122" s="246"/>
      <c r="M122" s="226">
        <f t="shared" si="120"/>
        <v>0</v>
      </c>
      <c r="N122" s="226">
        <f t="shared" si="120"/>
        <v>0</v>
      </c>
      <c r="O122" s="232">
        <f t="shared" si="121"/>
        <v>0</v>
      </c>
      <c r="P122" s="393"/>
      <c r="Q122" s="390"/>
      <c r="R122" s="391">
        <f t="shared" si="122"/>
        <v>0</v>
      </c>
      <c r="S122" s="391">
        <f t="shared" si="122"/>
        <v>0</v>
      </c>
      <c r="T122" s="232">
        <f t="shared" si="123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5" customHeight="1" thickBot="1" x14ac:dyDescent="0.35">
      <c r="A123" s="514"/>
      <c r="B123" s="515" t="s">
        <v>199</v>
      </c>
      <c r="C123" s="516"/>
      <c r="D123" s="517"/>
      <c r="E123" s="518"/>
      <c r="F123" s="519">
        <f t="shared" ref="F123:L123" si="125">SUM(F117:F122)</f>
        <v>0</v>
      </c>
      <c r="G123" s="519">
        <f t="shared" si="125"/>
        <v>0</v>
      </c>
      <c r="H123" s="269">
        <f t="shared" si="125"/>
        <v>0</v>
      </c>
      <c r="I123" s="270">
        <f t="shared" si="125"/>
        <v>0</v>
      </c>
      <c r="J123" s="271"/>
      <c r="K123" s="321">
        <f t="shared" si="125"/>
        <v>0</v>
      </c>
      <c r="L123" s="322">
        <f t="shared" si="125"/>
        <v>0</v>
      </c>
      <c r="M123" s="296">
        <f t="shared" ref="M123:N123" si="126">SUM(M117:M122)</f>
        <v>0</v>
      </c>
      <c r="N123" s="296">
        <f t="shared" si="126"/>
        <v>0</v>
      </c>
      <c r="O123" s="337">
        <f t="shared" si="121"/>
        <v>0</v>
      </c>
      <c r="P123" s="422">
        <f t="shared" ref="P123:S123" si="127">SUM(P117:P122)</f>
        <v>0</v>
      </c>
      <c r="Q123" s="423">
        <f t="shared" si="127"/>
        <v>0</v>
      </c>
      <c r="R123" s="424">
        <f t="shared" si="127"/>
        <v>0</v>
      </c>
      <c r="S123" s="424">
        <f t="shared" si="127"/>
        <v>0</v>
      </c>
      <c r="T123" s="457">
        <f t="shared" si="123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5" customHeight="1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5" customHeight="1" thickBot="1" x14ac:dyDescent="0.35">
      <c r="A125" s="260">
        <v>5</v>
      </c>
      <c r="B125" s="261" t="s">
        <v>200</v>
      </c>
      <c r="C125" s="262"/>
      <c r="D125" s="263"/>
      <c r="E125" s="264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5" customHeight="1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N135" si="128">H126-K126</f>
        <v>0</v>
      </c>
      <c r="N126" s="325">
        <f t="shared" si="128"/>
        <v>0</v>
      </c>
      <c r="O126" s="339">
        <f t="shared" ref="O126:O136" si="129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:S126" si="130">M126-P126</f>
        <v>0</v>
      </c>
      <c r="S126" s="418">
        <f t="shared" si="130"/>
        <v>0</v>
      </c>
      <c r="T126" s="447">
        <f t="shared" ref="T126:T136" si="131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5" customHeight="1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132">D127*E127</f>
        <v>0</v>
      </c>
      <c r="G127" s="74">
        <f>F127*'Consolidated Budget'!$C$9</f>
        <v>0</v>
      </c>
      <c r="H127" s="194">
        <f t="shared" ref="H127:I128" si="133">F127*$J$8</f>
        <v>0</v>
      </c>
      <c r="I127" s="195">
        <f t="shared" si="133"/>
        <v>0</v>
      </c>
      <c r="J127" s="196"/>
      <c r="K127" s="220"/>
      <c r="L127" s="212"/>
      <c r="M127" s="222">
        <f t="shared" si="128"/>
        <v>0</v>
      </c>
      <c r="N127" s="222">
        <f t="shared" si="128"/>
        <v>0</v>
      </c>
      <c r="O127" s="234">
        <f t="shared" si="129"/>
        <v>0</v>
      </c>
      <c r="P127" s="410"/>
      <c r="Q127" s="384"/>
      <c r="R127" s="385">
        <f t="shared" ref="R127:S128" si="134">H127-P127</f>
        <v>0</v>
      </c>
      <c r="S127" s="385">
        <f t="shared" si="134"/>
        <v>0</v>
      </c>
      <c r="T127" s="234">
        <f t="shared" si="131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5" customHeight="1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132"/>
        <v>0</v>
      </c>
      <c r="G128" s="74">
        <f>F128*'Consolidated Budget'!$C$9</f>
        <v>0</v>
      </c>
      <c r="H128" s="199">
        <f t="shared" si="133"/>
        <v>0</v>
      </c>
      <c r="I128" s="200">
        <f t="shared" si="133"/>
        <v>0</v>
      </c>
      <c r="J128" s="201"/>
      <c r="K128" s="225"/>
      <c r="L128" s="246"/>
      <c r="M128" s="226">
        <f t="shared" si="128"/>
        <v>0</v>
      </c>
      <c r="N128" s="226">
        <f t="shared" si="128"/>
        <v>0</v>
      </c>
      <c r="O128" s="232">
        <f t="shared" si="129"/>
        <v>0</v>
      </c>
      <c r="P128" s="393"/>
      <c r="Q128" s="390"/>
      <c r="R128" s="391">
        <f t="shared" si="134"/>
        <v>0</v>
      </c>
      <c r="S128" s="391">
        <f t="shared" si="134"/>
        <v>0</v>
      </c>
      <c r="T128" s="232">
        <f t="shared" si="131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5" customHeight="1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135">SUM(F130:F131)</f>
        <v>0</v>
      </c>
      <c r="G129" s="192">
        <f t="shared" si="135"/>
        <v>0</v>
      </c>
      <c r="H129" s="193">
        <f t="shared" si="135"/>
        <v>0</v>
      </c>
      <c r="I129" s="67">
        <f t="shared" si="135"/>
        <v>0</v>
      </c>
      <c r="J129" s="192"/>
      <c r="K129" s="193">
        <f t="shared" si="135"/>
        <v>0</v>
      </c>
      <c r="L129" s="67">
        <f t="shared" si="135"/>
        <v>0</v>
      </c>
      <c r="M129" s="504">
        <f t="shared" si="128"/>
        <v>0</v>
      </c>
      <c r="N129" s="504">
        <f t="shared" si="128"/>
        <v>0</v>
      </c>
      <c r="O129" s="344">
        <f t="shared" si="129"/>
        <v>0</v>
      </c>
      <c r="P129" s="419">
        <f t="shared" ref="P129:Q129" si="136">SUM(P130:P131)</f>
        <v>0</v>
      </c>
      <c r="Q129" s="420">
        <f t="shared" si="136"/>
        <v>0</v>
      </c>
      <c r="R129" s="421">
        <f t="shared" ref="R129:S129" si="137">M129-P129</f>
        <v>0</v>
      </c>
      <c r="S129" s="421">
        <f t="shared" si="137"/>
        <v>0</v>
      </c>
      <c r="T129" s="456">
        <f t="shared" si="131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5" customHeight="1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138">D130*E130</f>
        <v>0</v>
      </c>
      <c r="G130" s="74">
        <f>F130*'Consolidated Budget'!$C$9</f>
        <v>0</v>
      </c>
      <c r="H130" s="194">
        <f t="shared" ref="H130:I131" si="139">F130*$J$8</f>
        <v>0</v>
      </c>
      <c r="I130" s="195">
        <f t="shared" si="139"/>
        <v>0</v>
      </c>
      <c r="J130" s="196"/>
      <c r="K130" s="220"/>
      <c r="L130" s="212"/>
      <c r="M130" s="222">
        <f t="shared" si="128"/>
        <v>0</v>
      </c>
      <c r="N130" s="222">
        <f t="shared" si="128"/>
        <v>0</v>
      </c>
      <c r="O130" s="234">
        <f t="shared" si="129"/>
        <v>0</v>
      </c>
      <c r="P130" s="410"/>
      <c r="Q130" s="384"/>
      <c r="R130" s="385">
        <f t="shared" ref="R130:S131" si="140">H130-P130</f>
        <v>0</v>
      </c>
      <c r="S130" s="385">
        <f t="shared" si="140"/>
        <v>0</v>
      </c>
      <c r="T130" s="234">
        <f t="shared" si="131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5" customHeight="1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138"/>
        <v>0</v>
      </c>
      <c r="G131" s="74">
        <f>F131*'Consolidated Budget'!$C$9</f>
        <v>0</v>
      </c>
      <c r="H131" s="256">
        <f t="shared" si="139"/>
        <v>0</v>
      </c>
      <c r="I131" s="257">
        <f t="shared" si="139"/>
        <v>0</v>
      </c>
      <c r="J131" s="250"/>
      <c r="K131" s="225"/>
      <c r="L131" s="246"/>
      <c r="M131" s="226">
        <f t="shared" si="128"/>
        <v>0</v>
      </c>
      <c r="N131" s="226">
        <f t="shared" si="128"/>
        <v>0</v>
      </c>
      <c r="O131" s="232">
        <f t="shared" si="129"/>
        <v>0</v>
      </c>
      <c r="P131" s="393"/>
      <c r="Q131" s="390"/>
      <c r="R131" s="391">
        <f t="shared" si="140"/>
        <v>0</v>
      </c>
      <c r="S131" s="391">
        <f t="shared" si="140"/>
        <v>0</v>
      </c>
      <c r="T131" s="232">
        <f t="shared" si="131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5" customHeight="1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141">SUM(F133:F135)</f>
        <v>0</v>
      </c>
      <c r="G132" s="67">
        <f t="shared" si="141"/>
        <v>0</v>
      </c>
      <c r="H132" s="193">
        <f t="shared" si="141"/>
        <v>0</v>
      </c>
      <c r="I132" s="67">
        <f t="shared" si="141"/>
        <v>0</v>
      </c>
      <c r="J132" s="192"/>
      <c r="K132" s="193">
        <f t="shared" si="141"/>
        <v>0</v>
      </c>
      <c r="L132" s="67">
        <f t="shared" si="141"/>
        <v>0</v>
      </c>
      <c r="M132" s="504">
        <f t="shared" si="128"/>
        <v>0</v>
      </c>
      <c r="N132" s="504">
        <f t="shared" si="128"/>
        <v>0</v>
      </c>
      <c r="O132" s="344">
        <f t="shared" si="129"/>
        <v>0</v>
      </c>
      <c r="P132" s="419">
        <f t="shared" ref="P132:Q132" si="142">SUM(P133:P135)</f>
        <v>0</v>
      </c>
      <c r="Q132" s="420">
        <f t="shared" si="142"/>
        <v>0</v>
      </c>
      <c r="R132" s="421">
        <f t="shared" ref="R132:S132" si="143">M132-P132</f>
        <v>0</v>
      </c>
      <c r="S132" s="421">
        <f t="shared" si="143"/>
        <v>0</v>
      </c>
      <c r="T132" s="456">
        <f t="shared" si="131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5" customHeight="1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144">D133*E133</f>
        <v>0</v>
      </c>
      <c r="G133" s="74">
        <f>F133*'Consolidated Budget'!$C$9</f>
        <v>0</v>
      </c>
      <c r="H133" s="194">
        <f t="shared" ref="H133:I135" si="145">F133*$J$8</f>
        <v>0</v>
      </c>
      <c r="I133" s="195">
        <f t="shared" si="145"/>
        <v>0</v>
      </c>
      <c r="J133" s="196"/>
      <c r="K133" s="220"/>
      <c r="L133" s="212"/>
      <c r="M133" s="222">
        <f t="shared" si="128"/>
        <v>0</v>
      </c>
      <c r="N133" s="222">
        <f t="shared" si="128"/>
        <v>0</v>
      </c>
      <c r="O133" s="234">
        <f t="shared" si="129"/>
        <v>0</v>
      </c>
      <c r="P133" s="410"/>
      <c r="Q133" s="384"/>
      <c r="R133" s="385">
        <f t="shared" ref="R133:S135" si="146">H133-P133</f>
        <v>0</v>
      </c>
      <c r="S133" s="385">
        <f t="shared" si="146"/>
        <v>0</v>
      </c>
      <c r="T133" s="234">
        <f t="shared" si="131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5" customHeight="1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144"/>
        <v>0</v>
      </c>
      <c r="G134" s="74">
        <f>F134*'Consolidated Budget'!$C$9</f>
        <v>0</v>
      </c>
      <c r="H134" s="197">
        <f t="shared" si="145"/>
        <v>0</v>
      </c>
      <c r="I134" s="25">
        <f t="shared" si="145"/>
        <v>0</v>
      </c>
      <c r="J134" s="198"/>
      <c r="K134" s="223"/>
      <c r="L134" s="229"/>
      <c r="M134" s="224">
        <f t="shared" si="128"/>
        <v>0</v>
      </c>
      <c r="N134" s="224">
        <f t="shared" si="128"/>
        <v>0</v>
      </c>
      <c r="O134" s="231">
        <f t="shared" si="129"/>
        <v>0</v>
      </c>
      <c r="P134" s="392"/>
      <c r="Q134" s="387"/>
      <c r="R134" s="388">
        <f t="shared" si="146"/>
        <v>0</v>
      </c>
      <c r="S134" s="388">
        <f t="shared" si="146"/>
        <v>0</v>
      </c>
      <c r="T134" s="231">
        <f t="shared" si="131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5" customHeight="1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144"/>
        <v>0</v>
      </c>
      <c r="G135" s="74">
        <f>F135*'Consolidated Budget'!$C$9</f>
        <v>0</v>
      </c>
      <c r="H135" s="208">
        <f t="shared" si="145"/>
        <v>0</v>
      </c>
      <c r="I135" s="209">
        <f t="shared" si="145"/>
        <v>0</v>
      </c>
      <c r="J135" s="210"/>
      <c r="K135" s="225"/>
      <c r="L135" s="246"/>
      <c r="M135" s="226">
        <f t="shared" si="128"/>
        <v>0</v>
      </c>
      <c r="N135" s="226">
        <f t="shared" si="128"/>
        <v>0</v>
      </c>
      <c r="O135" s="232">
        <f t="shared" si="129"/>
        <v>0</v>
      </c>
      <c r="P135" s="393"/>
      <c r="Q135" s="390"/>
      <c r="R135" s="391">
        <f t="shared" si="146"/>
        <v>0</v>
      </c>
      <c r="S135" s="391">
        <f t="shared" si="146"/>
        <v>0</v>
      </c>
      <c r="T135" s="232">
        <f t="shared" si="131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5" customHeight="1" thickBot="1" x14ac:dyDescent="0.35">
      <c r="A136" s="514"/>
      <c r="B136" s="515" t="s">
        <v>221</v>
      </c>
      <c r="C136" s="516"/>
      <c r="D136" s="517"/>
      <c r="E136" s="518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129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131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5" customHeight="1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5" customHeight="1" thickBot="1" x14ac:dyDescent="0.35">
      <c r="A138" s="260">
        <v>6</v>
      </c>
      <c r="B138" s="261" t="s">
        <v>222</v>
      </c>
      <c r="C138" s="262"/>
      <c r="D138" s="263"/>
      <c r="E138" s="264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5" customHeight="1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147">D139*E139</f>
        <v>0</v>
      </c>
      <c r="G139" s="74">
        <f>F139*'Consolidated Budget'!$C$9</f>
        <v>0</v>
      </c>
      <c r="H139" s="253">
        <f t="shared" ref="H139:I142" si="148">F139*$J$8</f>
        <v>0</v>
      </c>
      <c r="I139" s="254">
        <f t="shared" si="148"/>
        <v>0</v>
      </c>
      <c r="J139" s="255"/>
      <c r="K139" s="237"/>
      <c r="L139" s="238"/>
      <c r="M139" s="311">
        <f t="shared" ref="M139:N142" si="149">H139-K139</f>
        <v>0</v>
      </c>
      <c r="N139" s="311">
        <f t="shared" si="149"/>
        <v>0</v>
      </c>
      <c r="O139" s="234">
        <f t="shared" ref="O139:O145" si="150">IFERROR(L139/I139,0)</f>
        <v>0</v>
      </c>
      <c r="P139" s="434"/>
      <c r="Q139" s="384"/>
      <c r="R139" s="385">
        <f t="shared" ref="R139:S142" si="151">H139-P139</f>
        <v>0</v>
      </c>
      <c r="S139" s="385">
        <f t="shared" si="151"/>
        <v>0</v>
      </c>
      <c r="T139" s="448">
        <f t="shared" ref="T139:T145" si="152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5" customHeight="1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147"/>
        <v>0</v>
      </c>
      <c r="G140" s="74">
        <f>F140*'Consolidated Budget'!$C$9</f>
        <v>0</v>
      </c>
      <c r="H140" s="197">
        <f t="shared" si="148"/>
        <v>0</v>
      </c>
      <c r="I140" s="25">
        <f t="shared" si="148"/>
        <v>0</v>
      </c>
      <c r="J140" s="198"/>
      <c r="K140" s="223"/>
      <c r="L140" s="229"/>
      <c r="M140" s="224">
        <f t="shared" si="149"/>
        <v>0</v>
      </c>
      <c r="N140" s="224">
        <f t="shared" si="149"/>
        <v>0</v>
      </c>
      <c r="O140" s="231">
        <f t="shared" si="150"/>
        <v>0</v>
      </c>
      <c r="P140" s="392"/>
      <c r="Q140" s="387"/>
      <c r="R140" s="388">
        <f t="shared" si="151"/>
        <v>0</v>
      </c>
      <c r="S140" s="388">
        <f t="shared" si="151"/>
        <v>0</v>
      </c>
      <c r="T140" s="231">
        <f t="shared" si="152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5" customHeight="1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147"/>
        <v>0</v>
      </c>
      <c r="G141" s="74">
        <f>F141*'Consolidated Budget'!$C$9</f>
        <v>0</v>
      </c>
      <c r="H141" s="197">
        <f t="shared" si="148"/>
        <v>0</v>
      </c>
      <c r="I141" s="25">
        <f t="shared" si="148"/>
        <v>0</v>
      </c>
      <c r="J141" s="198"/>
      <c r="K141" s="223"/>
      <c r="L141" s="229"/>
      <c r="M141" s="224">
        <f t="shared" si="149"/>
        <v>0</v>
      </c>
      <c r="N141" s="224">
        <f t="shared" si="149"/>
        <v>0</v>
      </c>
      <c r="O141" s="231">
        <f t="shared" si="150"/>
        <v>0</v>
      </c>
      <c r="P141" s="392"/>
      <c r="Q141" s="387"/>
      <c r="R141" s="388">
        <f t="shared" si="151"/>
        <v>0</v>
      </c>
      <c r="S141" s="388">
        <f t="shared" si="151"/>
        <v>0</v>
      </c>
      <c r="T141" s="231">
        <f t="shared" si="152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147"/>
        <v>0</v>
      </c>
      <c r="G142" s="74">
        <f>F142*'Consolidated Budget'!$C$9</f>
        <v>0</v>
      </c>
      <c r="H142" s="256">
        <f t="shared" si="148"/>
        <v>0</v>
      </c>
      <c r="I142" s="257">
        <f t="shared" si="148"/>
        <v>0</v>
      </c>
      <c r="J142" s="250"/>
      <c r="K142" s="225"/>
      <c r="L142" s="246"/>
      <c r="M142" s="226">
        <f t="shared" si="149"/>
        <v>0</v>
      </c>
      <c r="N142" s="226">
        <f t="shared" si="149"/>
        <v>0</v>
      </c>
      <c r="O142" s="232">
        <f t="shared" si="150"/>
        <v>0</v>
      </c>
      <c r="P142" s="393"/>
      <c r="Q142" s="390"/>
      <c r="R142" s="391">
        <f t="shared" si="151"/>
        <v>0</v>
      </c>
      <c r="S142" s="391">
        <f t="shared" si="151"/>
        <v>0</v>
      </c>
      <c r="T142" s="232">
        <f t="shared" si="152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5" customHeight="1" thickBot="1" x14ac:dyDescent="0.35">
      <c r="A143" s="514"/>
      <c r="B143" s="515" t="s">
        <v>231</v>
      </c>
      <c r="C143" s="516"/>
      <c r="D143" s="517"/>
      <c r="E143" s="518"/>
      <c r="F143" s="519">
        <f t="shared" ref="F143:L143" si="153">SUM(F139:F142)</f>
        <v>0</v>
      </c>
      <c r="G143" s="519">
        <f t="shared" si="153"/>
        <v>0</v>
      </c>
      <c r="H143" s="269">
        <f t="shared" si="153"/>
        <v>0</v>
      </c>
      <c r="I143" s="270">
        <f t="shared" si="153"/>
        <v>0</v>
      </c>
      <c r="J143" s="271"/>
      <c r="K143" s="269">
        <f t="shared" si="153"/>
        <v>0</v>
      </c>
      <c r="L143" s="270">
        <f t="shared" si="153"/>
        <v>0</v>
      </c>
      <c r="M143" s="296">
        <f t="shared" ref="M143:N143" si="154">SUM(M139:M142)</f>
        <v>0</v>
      </c>
      <c r="N143" s="296">
        <f t="shared" si="154"/>
        <v>0</v>
      </c>
      <c r="O143" s="337">
        <f t="shared" si="150"/>
        <v>0</v>
      </c>
      <c r="P143" s="426">
        <f t="shared" ref="P143:S143" si="155">SUM(P139:P142)</f>
        <v>0</v>
      </c>
      <c r="Q143" s="427">
        <f t="shared" si="155"/>
        <v>0</v>
      </c>
      <c r="R143" s="428">
        <f t="shared" si="155"/>
        <v>0</v>
      </c>
      <c r="S143" s="428">
        <f t="shared" si="155"/>
        <v>0</v>
      </c>
      <c r="T143" s="337">
        <f t="shared" si="152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5" customHeight="1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20.149999999999999" customHeight="1" thickBot="1" x14ac:dyDescent="0.4">
      <c r="A145" s="272"/>
      <c r="B145" s="273" t="s">
        <v>232</v>
      </c>
      <c r="C145" s="274"/>
      <c r="D145" s="275"/>
      <c r="E145" s="276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150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152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5" customHeight="1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20.149999999999999" customHeight="1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ht="15" customHeight="1" x14ac:dyDescent="0.25">
      <c r="A148" s="88"/>
      <c r="B148" s="89" t="s">
        <v>234</v>
      </c>
      <c r="C148" s="633"/>
      <c r="D148" s="634"/>
      <c r="E148" s="635"/>
      <c r="F148" s="66">
        <f t="shared" ref="F148:G148" si="156">SUM(F149:F152)</f>
        <v>0</v>
      </c>
      <c r="G148" s="67">
        <f t="shared" si="156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:O160" si="157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158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5" customHeight="1" x14ac:dyDescent="0.25">
      <c r="A149" s="72"/>
      <c r="B149" s="59" t="s">
        <v>235</v>
      </c>
      <c r="C149" s="60"/>
      <c r="D149" s="60"/>
      <c r="E149" s="59"/>
      <c r="F149" s="25">
        <f t="shared" ref="F149:F152" si="159">D149*E149</f>
        <v>0</v>
      </c>
      <c r="G149" s="74">
        <f>F149*'Consolidated Budget'!$C$9</f>
        <v>0</v>
      </c>
      <c r="H149" s="62">
        <f t="shared" ref="H149:I152" si="160">F149*$J$8</f>
        <v>0</v>
      </c>
      <c r="I149" s="63">
        <f t="shared" si="160"/>
        <v>0</v>
      </c>
      <c r="J149" s="64"/>
      <c r="K149" s="220"/>
      <c r="L149" s="212"/>
      <c r="M149" s="222">
        <f t="shared" ref="M149:N152" si="161">H149-K149</f>
        <v>0</v>
      </c>
      <c r="N149" s="222">
        <f t="shared" si="161"/>
        <v>0</v>
      </c>
      <c r="O149" s="234">
        <f t="shared" si="157"/>
        <v>0</v>
      </c>
      <c r="P149" s="410"/>
      <c r="Q149" s="384"/>
      <c r="R149" s="385">
        <f t="shared" ref="R149:S158" si="162">H149-P149</f>
        <v>0</v>
      </c>
      <c r="S149" s="385">
        <f t="shared" si="162"/>
        <v>0</v>
      </c>
      <c r="T149" s="234">
        <f t="shared" si="158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5" customHeight="1" x14ac:dyDescent="0.25">
      <c r="A150" s="72"/>
      <c r="B150" s="59" t="s">
        <v>236</v>
      </c>
      <c r="C150" s="60"/>
      <c r="D150" s="60"/>
      <c r="E150" s="59"/>
      <c r="F150" s="25">
        <f t="shared" si="159"/>
        <v>0</v>
      </c>
      <c r="G150" s="74">
        <f>F150*'Consolidated Budget'!$C$9</f>
        <v>0</v>
      </c>
      <c r="H150" s="75">
        <f t="shared" si="160"/>
        <v>0</v>
      </c>
      <c r="I150" s="76">
        <f t="shared" si="160"/>
        <v>0</v>
      </c>
      <c r="J150" s="77"/>
      <c r="K150" s="223"/>
      <c r="L150" s="229"/>
      <c r="M150" s="224">
        <f t="shared" si="161"/>
        <v>0</v>
      </c>
      <c r="N150" s="224">
        <f t="shared" si="161"/>
        <v>0</v>
      </c>
      <c r="O150" s="231">
        <f t="shared" si="157"/>
        <v>0</v>
      </c>
      <c r="P150" s="392"/>
      <c r="Q150" s="387"/>
      <c r="R150" s="388">
        <f t="shared" si="162"/>
        <v>0</v>
      </c>
      <c r="S150" s="388">
        <f t="shared" si="162"/>
        <v>0</v>
      </c>
      <c r="T150" s="231">
        <f t="shared" si="158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15" customHeight="1" x14ac:dyDescent="0.25">
      <c r="A151" s="72"/>
      <c r="B151" s="97" t="s">
        <v>237</v>
      </c>
      <c r="C151" s="60"/>
      <c r="D151" s="60"/>
      <c r="E151" s="59"/>
      <c r="F151" s="25">
        <f t="shared" si="159"/>
        <v>0</v>
      </c>
      <c r="G151" s="74">
        <f>F151*'Consolidated Budget'!$C$9</f>
        <v>0</v>
      </c>
      <c r="H151" s="75">
        <f t="shared" si="160"/>
        <v>0</v>
      </c>
      <c r="I151" s="76">
        <f t="shared" si="160"/>
        <v>0</v>
      </c>
      <c r="J151" s="77"/>
      <c r="K151" s="223"/>
      <c r="L151" s="229"/>
      <c r="M151" s="224">
        <f t="shared" si="161"/>
        <v>0</v>
      </c>
      <c r="N151" s="224">
        <f t="shared" si="161"/>
        <v>0</v>
      </c>
      <c r="O151" s="231">
        <f t="shared" si="157"/>
        <v>0</v>
      </c>
      <c r="P151" s="392"/>
      <c r="Q151" s="387"/>
      <c r="R151" s="388">
        <f t="shared" si="162"/>
        <v>0</v>
      </c>
      <c r="S151" s="388">
        <f t="shared" si="162"/>
        <v>0</v>
      </c>
      <c r="T151" s="231">
        <f t="shared" si="158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5" customHeight="1" x14ac:dyDescent="0.25">
      <c r="A152" s="72"/>
      <c r="B152" s="59" t="s">
        <v>238</v>
      </c>
      <c r="C152" s="60"/>
      <c r="D152" s="60"/>
      <c r="E152" s="59"/>
      <c r="F152" s="25">
        <f t="shared" si="159"/>
        <v>0</v>
      </c>
      <c r="G152" s="74">
        <f>F152*'Consolidated Budget'!$C$9</f>
        <v>0</v>
      </c>
      <c r="H152" s="81">
        <f t="shared" si="160"/>
        <v>0</v>
      </c>
      <c r="I152" s="82">
        <f t="shared" si="160"/>
        <v>0</v>
      </c>
      <c r="J152" s="83"/>
      <c r="K152" s="225"/>
      <c r="L152" s="246"/>
      <c r="M152" s="226">
        <f t="shared" si="161"/>
        <v>0</v>
      </c>
      <c r="N152" s="226">
        <f t="shared" si="161"/>
        <v>0</v>
      </c>
      <c r="O152" s="232">
        <f t="shared" si="157"/>
        <v>0</v>
      </c>
      <c r="P152" s="393"/>
      <c r="Q152" s="390"/>
      <c r="R152" s="391">
        <f t="shared" si="162"/>
        <v>0</v>
      </c>
      <c r="S152" s="391">
        <f t="shared" si="162"/>
        <v>0</v>
      </c>
      <c r="T152" s="232">
        <f t="shared" si="158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5" customHeight="1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6">
        <f>SUM(G154:G159)</f>
        <v>0</v>
      </c>
      <c r="H153" s="68">
        <f>SUM(H154:H158)</f>
        <v>0</v>
      </c>
      <c r="I153" s="69">
        <f>SUM(I154:I158)</f>
        <v>0</v>
      </c>
      <c r="J153" s="70"/>
      <c r="K153" s="68">
        <f>SUM(K154:K158)</f>
        <v>0</v>
      </c>
      <c r="L153" s="69">
        <f>SUM(L154:L158)</f>
        <v>0</v>
      </c>
      <c r="M153" s="313">
        <f>SUM(M154:M158)</f>
        <v>0</v>
      </c>
      <c r="N153" s="313">
        <f>SUM(N154:N158)</f>
        <v>0</v>
      </c>
      <c r="O153" s="344">
        <f t="shared" si="157"/>
        <v>0</v>
      </c>
      <c r="P153" s="407">
        <f>SUM(P154:P158)</f>
        <v>0</v>
      </c>
      <c r="Q153" s="408">
        <f>SUM(Q154:Q158)</f>
        <v>0</v>
      </c>
      <c r="R153" s="409">
        <f t="shared" si="162"/>
        <v>0</v>
      </c>
      <c r="S153" s="409">
        <f t="shared" si="162"/>
        <v>0</v>
      </c>
      <c r="T153" s="344">
        <f t="shared" si="158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5" customHeight="1" x14ac:dyDescent="0.25">
      <c r="A154" s="72"/>
      <c r="B154" s="59" t="s">
        <v>239</v>
      </c>
      <c r="C154" s="60"/>
      <c r="D154" s="60"/>
      <c r="E154" s="59"/>
      <c r="F154" s="25">
        <f t="shared" ref="F154:F158" si="163">D154*E154</f>
        <v>0</v>
      </c>
      <c r="G154" s="74">
        <f>F154*'Consolidated Budget'!$C$9</f>
        <v>0</v>
      </c>
      <c r="H154" s="62">
        <f t="shared" ref="H154:I158" si="164">F154*$J$8</f>
        <v>0</v>
      </c>
      <c r="I154" s="63">
        <f t="shared" si="164"/>
        <v>0</v>
      </c>
      <c r="J154" s="64"/>
      <c r="K154" s="220"/>
      <c r="L154" s="212"/>
      <c r="M154" s="222">
        <f t="shared" ref="M154:N158" si="165">H154-K154</f>
        <v>0</v>
      </c>
      <c r="N154" s="222">
        <f t="shared" si="165"/>
        <v>0</v>
      </c>
      <c r="O154" s="234">
        <f t="shared" si="157"/>
        <v>0</v>
      </c>
      <c r="P154" s="410"/>
      <c r="Q154" s="384"/>
      <c r="R154" s="385">
        <f t="shared" si="162"/>
        <v>0</v>
      </c>
      <c r="S154" s="385">
        <f t="shared" si="162"/>
        <v>0</v>
      </c>
      <c r="T154" s="234">
        <f t="shared" si="158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5" customHeight="1" x14ac:dyDescent="0.25">
      <c r="A155" s="72"/>
      <c r="B155" s="59" t="s">
        <v>240</v>
      </c>
      <c r="C155" s="60"/>
      <c r="D155" s="60"/>
      <c r="E155" s="59"/>
      <c r="F155" s="25">
        <f t="shared" si="163"/>
        <v>0</v>
      </c>
      <c r="G155" s="74">
        <f>F155*'Consolidated Budget'!$C$9</f>
        <v>0</v>
      </c>
      <c r="H155" s="75">
        <f t="shared" si="164"/>
        <v>0</v>
      </c>
      <c r="I155" s="76">
        <f t="shared" si="164"/>
        <v>0</v>
      </c>
      <c r="J155" s="77"/>
      <c r="K155" s="223"/>
      <c r="L155" s="229"/>
      <c r="M155" s="224">
        <f t="shared" si="165"/>
        <v>0</v>
      </c>
      <c r="N155" s="224">
        <f t="shared" si="165"/>
        <v>0</v>
      </c>
      <c r="O155" s="231">
        <f t="shared" si="157"/>
        <v>0</v>
      </c>
      <c r="P155" s="392"/>
      <c r="Q155" s="387"/>
      <c r="R155" s="388">
        <f t="shared" si="162"/>
        <v>0</v>
      </c>
      <c r="S155" s="388">
        <f t="shared" si="162"/>
        <v>0</v>
      </c>
      <c r="T155" s="231">
        <f t="shared" si="158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5" customHeight="1" x14ac:dyDescent="0.25">
      <c r="A156" s="72"/>
      <c r="B156" s="59" t="s">
        <v>241</v>
      </c>
      <c r="C156" s="60"/>
      <c r="D156" s="60"/>
      <c r="E156" s="59"/>
      <c r="F156" s="25">
        <f t="shared" si="163"/>
        <v>0</v>
      </c>
      <c r="G156" s="74">
        <f>F156*'Consolidated Budget'!$C$9</f>
        <v>0</v>
      </c>
      <c r="H156" s="75">
        <f t="shared" si="164"/>
        <v>0</v>
      </c>
      <c r="I156" s="76">
        <f t="shared" si="164"/>
        <v>0</v>
      </c>
      <c r="J156" s="77"/>
      <c r="K156" s="223"/>
      <c r="L156" s="229"/>
      <c r="M156" s="224">
        <f t="shared" si="165"/>
        <v>0</v>
      </c>
      <c r="N156" s="224">
        <f t="shared" si="165"/>
        <v>0</v>
      </c>
      <c r="O156" s="231">
        <f t="shared" si="157"/>
        <v>0</v>
      </c>
      <c r="P156" s="392"/>
      <c r="Q156" s="387"/>
      <c r="R156" s="388">
        <f t="shared" si="162"/>
        <v>0</v>
      </c>
      <c r="S156" s="388">
        <f t="shared" si="162"/>
        <v>0</v>
      </c>
      <c r="T156" s="231">
        <f t="shared" si="158"/>
        <v>0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5" customHeight="1" x14ac:dyDescent="0.25">
      <c r="A157" s="72"/>
      <c r="B157" s="59" t="s">
        <v>242</v>
      </c>
      <c r="C157" s="60"/>
      <c r="D157" s="60"/>
      <c r="E157" s="59"/>
      <c r="F157" s="25">
        <f t="shared" si="163"/>
        <v>0</v>
      </c>
      <c r="G157" s="74">
        <f>F157*'Consolidated Budget'!$C$9</f>
        <v>0</v>
      </c>
      <c r="H157" s="75">
        <f t="shared" si="164"/>
        <v>0</v>
      </c>
      <c r="I157" s="76">
        <f t="shared" si="164"/>
        <v>0</v>
      </c>
      <c r="J157" s="77"/>
      <c r="K157" s="223"/>
      <c r="L157" s="229"/>
      <c r="M157" s="224">
        <f t="shared" si="165"/>
        <v>0</v>
      </c>
      <c r="N157" s="224">
        <f t="shared" si="165"/>
        <v>0</v>
      </c>
      <c r="O157" s="231">
        <f t="shared" si="157"/>
        <v>0</v>
      </c>
      <c r="P157" s="392"/>
      <c r="Q157" s="387"/>
      <c r="R157" s="388">
        <f t="shared" si="162"/>
        <v>0</v>
      </c>
      <c r="S157" s="388">
        <f t="shared" si="162"/>
        <v>0</v>
      </c>
      <c r="T157" s="231">
        <f t="shared" si="158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5" customHeight="1" x14ac:dyDescent="0.25">
      <c r="A158" s="72"/>
      <c r="B158" s="59" t="s">
        <v>243</v>
      </c>
      <c r="C158" s="60"/>
      <c r="D158" s="60"/>
      <c r="E158" s="59"/>
      <c r="F158" s="25">
        <f t="shared" si="163"/>
        <v>0</v>
      </c>
      <c r="G158" s="74">
        <f>F158*'Consolidated Budget'!$C$9</f>
        <v>0</v>
      </c>
      <c r="H158" s="75">
        <f t="shared" si="164"/>
        <v>0</v>
      </c>
      <c r="I158" s="76">
        <f t="shared" si="164"/>
        <v>0</v>
      </c>
      <c r="J158" s="77"/>
      <c r="K158" s="225"/>
      <c r="L158" s="246"/>
      <c r="M158" s="226">
        <f t="shared" si="165"/>
        <v>0</v>
      </c>
      <c r="N158" s="226">
        <f t="shared" si="165"/>
        <v>0</v>
      </c>
      <c r="O158" s="232">
        <f t="shared" si="157"/>
        <v>0</v>
      </c>
      <c r="P158" s="393"/>
      <c r="Q158" s="390"/>
      <c r="R158" s="391">
        <f t="shared" si="162"/>
        <v>0</v>
      </c>
      <c r="S158" s="391">
        <f t="shared" si="162"/>
        <v>0</v>
      </c>
      <c r="T158" s="232">
        <f t="shared" si="158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5" customHeight="1" thickBot="1" x14ac:dyDescent="0.3">
      <c r="A159" s="548"/>
      <c r="B159" s="548" t="s">
        <v>244</v>
      </c>
      <c r="C159" s="60"/>
      <c r="D159" s="60"/>
      <c r="E159" s="59"/>
      <c r="F159" s="25">
        <f t="shared" ref="F159" si="166">D159*E159</f>
        <v>0</v>
      </c>
      <c r="G159" s="74">
        <f>F159*'Consolidated Budget'!$C$9</f>
        <v>0</v>
      </c>
      <c r="H159" s="550"/>
      <c r="I159" s="549"/>
      <c r="J159" s="551"/>
      <c r="K159" s="552"/>
      <c r="L159" s="552"/>
      <c r="M159" s="483"/>
      <c r="N159" s="483"/>
      <c r="O159" s="454"/>
      <c r="P159" s="414"/>
      <c r="Q159" s="380"/>
      <c r="R159" s="381"/>
      <c r="S159" s="381"/>
      <c r="T159" s="454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20.149999999999999" customHeight="1" thickBot="1" x14ac:dyDescent="0.4">
      <c r="A160" s="488"/>
      <c r="B160" s="488" t="s">
        <v>245</v>
      </c>
      <c r="C160" s="488"/>
      <c r="D160" s="532"/>
      <c r="E160" s="533"/>
      <c r="F160" s="532">
        <f t="shared" ref="F160:N160" si="167">F148+F153</f>
        <v>0</v>
      </c>
      <c r="G160" s="534">
        <f t="shared" si="167"/>
        <v>0</v>
      </c>
      <c r="H160" s="314">
        <f t="shared" si="167"/>
        <v>0</v>
      </c>
      <c r="I160" s="315">
        <f t="shared" si="167"/>
        <v>0</v>
      </c>
      <c r="J160" s="316"/>
      <c r="K160" s="369">
        <f t="shared" si="167"/>
        <v>0</v>
      </c>
      <c r="L160" s="370">
        <f t="shared" si="167"/>
        <v>0</v>
      </c>
      <c r="M160" s="371">
        <f t="shared" si="167"/>
        <v>0</v>
      </c>
      <c r="N160" s="371">
        <f t="shared" si="167"/>
        <v>0</v>
      </c>
      <c r="O160" s="372">
        <f t="shared" si="157"/>
        <v>0</v>
      </c>
      <c r="P160" s="464">
        <f t="shared" ref="P160:S160" si="168">P148+P153</f>
        <v>0</v>
      </c>
      <c r="Q160" s="371">
        <f t="shared" si="168"/>
        <v>0</v>
      </c>
      <c r="R160" s="371">
        <f t="shared" si="168"/>
        <v>0</v>
      </c>
      <c r="S160" s="371">
        <f t="shared" si="168"/>
        <v>0</v>
      </c>
      <c r="T160" s="372">
        <f t="shared" si="158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5" customHeight="1" x14ac:dyDescent="0.3">
      <c r="A161" s="95"/>
      <c r="B161" s="95"/>
      <c r="C161" s="3"/>
      <c r="D161" s="5"/>
      <c r="E161" s="6"/>
      <c r="F161" s="553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ht="20.149999999999999" customHeight="1" thickBot="1" x14ac:dyDescent="0.4">
      <c r="A163" s="157"/>
      <c r="B163" s="326" t="s">
        <v>260</v>
      </c>
      <c r="C163" s="326"/>
      <c r="D163" s="327"/>
      <c r="E163" s="328"/>
      <c r="F163" s="327">
        <f>F145+F160</f>
        <v>0</v>
      </c>
      <c r="G163" s="327">
        <f>G145+G160</f>
        <v>0</v>
      </c>
      <c r="H163" s="329"/>
      <c r="I163" s="327"/>
      <c r="J163" s="330"/>
      <c r="K163" s="373">
        <f>K145+K160</f>
        <v>0</v>
      </c>
      <c r="L163" s="374">
        <f>L145+L160</f>
        <v>0</v>
      </c>
      <c r="M163" s="375">
        <f>M145+M160</f>
        <v>0</v>
      </c>
      <c r="N163" s="375">
        <f>N145+N160</f>
        <v>0</v>
      </c>
      <c r="O163" s="376">
        <f t="shared" ref="O163" si="169">IFERROR(L163/I163,0)</f>
        <v>0</v>
      </c>
      <c r="P163" s="465">
        <f>P145+P160</f>
        <v>0</v>
      </c>
      <c r="Q163" s="466">
        <f>Q145+Q160</f>
        <v>0</v>
      </c>
      <c r="R163" s="467">
        <f>R145+R160</f>
        <v>0</v>
      </c>
      <c r="S163" s="467">
        <f>S145+S160</f>
        <v>0</v>
      </c>
      <c r="T163" s="376">
        <f t="shared" ref="T163" si="170">IFERROR(Q163/I163,0)</f>
        <v>0</v>
      </c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20.149999999999999" customHeight="1" x14ac:dyDescent="0.35">
      <c r="A167" s="100"/>
      <c r="B167" s="101"/>
      <c r="C167" s="102"/>
      <c r="D167" s="103"/>
      <c r="E167" s="104"/>
      <c r="F167" s="105"/>
      <c r="G167" s="105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2.75" customHeight="1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2.75" hidden="1" customHeight="1" x14ac:dyDescent="0.3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2.75" hidden="1" customHeight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2.75" hidden="1" customHeight="1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2.75" customHeight="1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2.75" customHeight="1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2.75" customHeight="1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75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2.75" customHeight="1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2.75" customHeight="1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2.75" customHeight="1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2.75" customHeight="1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2.75" customHeight="1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2.75" customHeight="1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2.75" customHeight="1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2.75" customHeight="1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2.75" customHeight="1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2.75" customHeight="1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2.75" customHeight="1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2.75" customHeight="1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2.75" customHeight="1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2.75" customHeight="1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2.75" customHeight="1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2.75" customHeight="1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2.75" customHeight="1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2.75" customHeight="1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2.75" customHeight="1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2.75" customHeight="1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2.75" customHeight="1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2.75" customHeight="1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2.75" customHeight="1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2.75" customHeight="1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2.75" customHeight="1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2.75" customHeight="1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2.75" customHeight="1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2.75" customHeight="1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2.75" customHeight="1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2.75" customHeight="1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2.75" customHeight="1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2.75" customHeight="1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2.75" customHeight="1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2.75" customHeight="1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2.75" customHeight="1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2.75" customHeight="1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2.75" customHeight="1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2.75" customHeight="1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2.75" customHeight="1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2.75" customHeight="1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2.75" customHeight="1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2.75" customHeight="1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2.75" customHeight="1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2.75" customHeight="1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2.75" customHeight="1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2.75" customHeight="1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2.75" customHeight="1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2.75" customHeight="1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2.75" customHeight="1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2.75" customHeight="1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2.75" customHeight="1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2.75" customHeight="1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2.75" customHeight="1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2.75" customHeight="1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2.75" customHeight="1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2.75" customHeight="1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2.75" customHeight="1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2.75" customHeight="1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2.75" customHeight="1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2.75" customHeight="1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2.75" customHeight="1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2.75" customHeight="1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2.75" customHeight="1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2.75" customHeight="1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2.75" customHeight="1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2.75" customHeight="1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2.75" customHeight="1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2.75" customHeight="1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2.75" customHeight="1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2.75" customHeight="1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2.75" customHeight="1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2.75" customHeight="1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2.75" customHeight="1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2.75" customHeight="1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2.75" customHeight="1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2.75" customHeight="1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2.75" customHeight="1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2.75" customHeight="1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2.75" customHeight="1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2.75" customHeight="1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2.75" customHeight="1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2.75" customHeight="1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2.75" customHeight="1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2.75" customHeight="1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2.75" customHeight="1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2.75" customHeight="1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2.75" customHeight="1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2.75" customHeight="1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2.75" customHeight="1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2.75" customHeight="1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2.75" customHeight="1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2.75" customHeight="1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2.75" customHeight="1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2.75" customHeight="1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2.75" customHeight="1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2.75" customHeight="1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2.75" customHeight="1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2.75" customHeight="1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2.75" customHeight="1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2.75" customHeight="1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2.75" customHeight="1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2.75" customHeight="1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2.75" customHeight="1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2.75" customHeight="1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2.75" customHeight="1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2.75" customHeight="1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2.75" customHeight="1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2.75" customHeight="1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2.75" customHeight="1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2.75" customHeight="1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2.75" customHeight="1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2.75" customHeight="1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2.75" customHeight="1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2.75" customHeight="1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2.75" customHeight="1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2.75" customHeight="1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2.75" customHeight="1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2.75" customHeight="1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2.75" customHeight="1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2.75" customHeight="1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2.75" customHeight="1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2.75" customHeight="1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2.75" customHeight="1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2.75" customHeight="1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2.75" customHeight="1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2.75" customHeight="1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2.75" customHeight="1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2.75" customHeight="1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2.75" customHeight="1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2.75" customHeight="1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2.75" customHeight="1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2.75" customHeight="1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2.75" customHeight="1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2.75" customHeight="1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2.75" customHeight="1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2.75" customHeight="1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2.75" customHeight="1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2.75" customHeight="1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2.75" customHeight="1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2.75" customHeight="1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2.75" customHeight="1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2.75" customHeight="1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2.75" customHeight="1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2.75" customHeight="1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2.75" customHeight="1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2.75" customHeight="1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2.75" customHeight="1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2.75" customHeight="1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2.75" customHeight="1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2.75" customHeight="1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2.75" customHeight="1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2.75" customHeight="1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2.75" customHeight="1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2.75" customHeight="1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2.75" customHeight="1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2.75" customHeight="1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2.75" customHeight="1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2.75" customHeight="1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2.75" customHeight="1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2.75" customHeight="1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2.75" customHeight="1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2.75" customHeight="1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2.75" customHeight="1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2.75" customHeight="1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2.75" customHeight="1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2.75" customHeight="1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2.75" customHeight="1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2.75" customHeight="1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2.75" customHeight="1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2.75" customHeight="1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2.75" customHeight="1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2.75" customHeight="1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2.75" customHeight="1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2.75" customHeight="1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2.75" customHeight="1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2.75" customHeight="1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2.75" customHeight="1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2.75" customHeight="1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2.75" customHeight="1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2.75" customHeight="1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2.75" customHeight="1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2.75" customHeight="1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2.75" customHeight="1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2.75" customHeight="1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2.75" customHeight="1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2.75" customHeight="1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2.75" customHeight="1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2.75" customHeight="1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2.75" customHeight="1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2.75" customHeight="1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2.75" customHeight="1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2.75" customHeight="1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2.75" customHeight="1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2.75" customHeight="1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2.75" customHeight="1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2.75" customHeight="1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2.75" customHeight="1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2.75" customHeight="1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2.75" customHeight="1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2.75" customHeight="1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2.75" customHeight="1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2.75" customHeight="1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2.75" customHeight="1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2.75" customHeight="1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2.75" customHeight="1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2.75" customHeight="1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2.75" customHeight="1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2.75" customHeight="1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2.75" customHeight="1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2.75" customHeight="1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2.75" customHeight="1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2.75" customHeight="1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2.75" customHeight="1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2.75" customHeight="1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2.75" customHeight="1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2.75" customHeight="1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2.75" customHeight="1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2.75" customHeight="1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2.75" customHeight="1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2.75" customHeight="1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2.75" customHeight="1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2.75" customHeight="1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2.75" customHeight="1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2.75" customHeight="1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2.75" customHeight="1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2.75" customHeight="1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2.75" customHeight="1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2.75" customHeight="1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2.75" customHeight="1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2.75" customHeight="1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2.75" customHeight="1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2.75" customHeight="1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2.75" customHeight="1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2.75" customHeight="1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2.75" customHeight="1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2.75" customHeight="1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2.75" customHeight="1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2.75" customHeight="1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2.75" customHeight="1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2.75" customHeight="1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2.75" customHeight="1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2.75" customHeight="1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2.75" customHeight="1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2.75" customHeight="1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2.75" customHeight="1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2.75" customHeight="1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2.75" customHeight="1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2.75" customHeight="1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2.75" customHeight="1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2.75" customHeight="1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2.75" customHeight="1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2.75" customHeight="1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2.75" customHeight="1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2.75" customHeight="1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2.75" customHeight="1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2.75" customHeight="1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2.75" customHeight="1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2.75" customHeight="1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2.75" customHeight="1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2.75" customHeight="1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2.75" customHeight="1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2.75" customHeight="1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2.75" customHeight="1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2.75" customHeight="1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2.75" customHeight="1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2.75" customHeight="1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2.75" customHeight="1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2.75" customHeight="1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2.75" customHeight="1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2.75" customHeight="1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2.75" customHeight="1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2.75" customHeight="1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2.75" customHeight="1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2.75" customHeight="1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2.75" customHeight="1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2.75" customHeight="1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2.75" customHeight="1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2.75" customHeight="1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2.75" customHeight="1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2.75" customHeight="1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2.75" customHeight="1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2.75" customHeight="1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2.75" customHeight="1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2.75" customHeight="1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2.75" customHeight="1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2.75" customHeight="1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2.75" customHeight="1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2.75" customHeight="1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2.75" customHeight="1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2.75" customHeight="1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2.75" customHeight="1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2.75" customHeight="1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2.75" customHeight="1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2.75" customHeight="1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2.75" customHeight="1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2.75" customHeight="1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2.75" customHeight="1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2.75" customHeight="1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2.75" customHeight="1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2.75" customHeight="1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2.75" customHeight="1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2.75" customHeight="1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2.75" customHeight="1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2.75" customHeight="1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2.75" customHeight="1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2.75" customHeight="1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2.75" customHeight="1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2.75" customHeight="1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2.75" customHeight="1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2.75" customHeight="1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2.75" customHeight="1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2.75" customHeight="1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2.75" customHeight="1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2.75" customHeight="1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2.75" customHeight="1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2.75" customHeight="1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2.75" customHeight="1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2.75" customHeight="1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2.75" customHeight="1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2.75" customHeight="1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2.75" customHeight="1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2.75" customHeight="1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2.75" customHeight="1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2.75" customHeight="1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2.75" customHeight="1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2.75" customHeight="1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2.75" customHeight="1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2.75" customHeight="1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2.75" customHeight="1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2.75" customHeight="1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2.75" customHeight="1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2.75" customHeight="1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2.75" customHeight="1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2.75" customHeight="1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2.75" customHeight="1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2.75" customHeight="1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2.75" customHeight="1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2.75" customHeight="1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2.75" customHeight="1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2.75" customHeight="1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2.75" customHeight="1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2.75" customHeight="1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2.75" customHeight="1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2.75" customHeight="1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2.75" customHeight="1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2.75" customHeight="1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2.75" customHeight="1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2.75" customHeight="1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2.75" customHeight="1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2.75" customHeight="1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2.75" customHeight="1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2.75" customHeight="1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2.75" customHeight="1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2.75" customHeight="1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2.75" customHeight="1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2.75" customHeight="1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2.75" customHeight="1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2.75" customHeight="1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2.75" customHeight="1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2.75" customHeight="1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2.75" customHeight="1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2.75" customHeight="1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2.75" customHeight="1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2.75" customHeight="1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2.75" customHeight="1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2.75" customHeight="1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2.75" customHeight="1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2.75" customHeight="1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2.75" customHeight="1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2.75" customHeight="1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2.75" customHeight="1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2.75" customHeight="1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2.75" customHeight="1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2.75" customHeight="1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2.75" customHeight="1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2.75" customHeight="1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2.75" customHeight="1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2.75" customHeight="1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2.75" customHeight="1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2.75" customHeight="1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2.75" customHeight="1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2.75" customHeight="1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2.75" customHeight="1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2.75" customHeight="1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2.75" customHeight="1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2.75" customHeight="1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2.75" customHeight="1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2.75" customHeight="1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2.75" customHeight="1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2.75" customHeight="1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2.75" customHeight="1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2.75" customHeight="1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2.75" customHeight="1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2.75" customHeight="1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2.75" customHeight="1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2.75" customHeight="1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2.75" customHeight="1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2.75" customHeight="1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2.75" customHeight="1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2.75" customHeight="1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2.75" customHeight="1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2.75" customHeight="1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2.75" customHeight="1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2.75" customHeight="1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2.75" customHeight="1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2.75" customHeight="1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2.75" customHeight="1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2.75" customHeight="1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2.75" customHeight="1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2.75" customHeight="1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2.75" customHeight="1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2.75" customHeight="1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2.75" customHeight="1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2.75" customHeight="1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2.75" customHeight="1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2.75" customHeight="1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2.75" customHeight="1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2.75" customHeight="1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2.75" customHeight="1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2.75" customHeight="1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2.75" customHeight="1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2.75" customHeight="1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2.75" customHeight="1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2.75" customHeight="1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2.75" customHeight="1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2.75" customHeight="1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2.75" customHeight="1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2.75" customHeight="1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2.75" customHeight="1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2.75" customHeight="1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2.75" customHeight="1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2.75" customHeight="1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2.75" customHeight="1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2.75" customHeight="1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2.75" customHeight="1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2.75" customHeight="1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2.75" customHeight="1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2.75" customHeight="1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2.75" customHeight="1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2.75" customHeight="1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2.75" customHeight="1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2.75" customHeight="1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2.75" customHeight="1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2.75" customHeight="1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2.75" customHeight="1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2.75" customHeight="1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2.75" customHeight="1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2.75" customHeight="1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2.75" customHeight="1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2.75" customHeight="1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2.75" customHeight="1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2.75" customHeight="1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2.75" customHeight="1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2.75" customHeight="1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2.75" customHeight="1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2.75" customHeight="1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2.75" customHeight="1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2.75" customHeight="1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2.75" customHeight="1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2.75" customHeight="1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2.75" customHeight="1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2.75" customHeight="1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2.75" customHeight="1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2.75" customHeight="1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2.75" customHeight="1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2.75" customHeight="1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2.75" customHeight="1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2.75" customHeight="1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2.75" customHeight="1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2.75" customHeight="1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2.75" customHeight="1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2.75" customHeight="1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2.75" customHeight="1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2.75" customHeight="1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2.75" customHeight="1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2.75" customHeight="1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2.75" customHeight="1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2.75" customHeight="1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2.75" customHeight="1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2.75" customHeight="1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2.75" customHeight="1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2.75" customHeight="1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2.75" customHeight="1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2.75" customHeight="1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2.75" customHeight="1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2.75" customHeight="1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2.75" customHeight="1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2.75" customHeight="1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2.75" customHeight="1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2.75" customHeight="1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2.75" customHeight="1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2.75" customHeight="1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2.75" customHeight="1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2.75" customHeight="1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2.75" customHeight="1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2.75" customHeight="1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2.75" customHeight="1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2.75" customHeight="1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2.75" customHeight="1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2.75" customHeight="1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2.75" customHeight="1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2.75" customHeight="1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2.75" customHeight="1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2.75" customHeight="1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2.75" customHeight="1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2.75" customHeight="1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2.75" customHeight="1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2.75" customHeight="1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2.75" customHeight="1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2.75" customHeight="1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2.75" customHeight="1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2.75" customHeight="1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2.75" customHeight="1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2.75" customHeight="1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2.75" customHeight="1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2.75" customHeight="1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2.75" customHeight="1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2.75" customHeight="1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2.75" customHeight="1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2.75" customHeight="1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2.75" customHeight="1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2.75" customHeight="1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2.75" customHeight="1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2.75" customHeight="1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2.75" customHeight="1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2.75" customHeight="1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2.75" customHeight="1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2.75" customHeight="1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2.75" customHeight="1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2.75" customHeight="1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2.75" customHeight="1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2.75" customHeight="1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2.75" customHeight="1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2.75" customHeight="1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2.75" customHeight="1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2.75" customHeight="1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2.75" customHeight="1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2.75" customHeight="1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2.75" customHeight="1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2.75" customHeight="1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2.75" customHeight="1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2.75" customHeight="1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2.75" customHeight="1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2.75" customHeight="1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2.75" customHeight="1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2.75" customHeight="1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2.75" customHeight="1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2.75" customHeight="1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2.75" customHeight="1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2.75" customHeight="1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2.75" customHeight="1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2.75" customHeight="1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2.75" customHeight="1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2.75" customHeight="1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2.75" customHeight="1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2.75" customHeight="1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2.75" customHeight="1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2.75" customHeight="1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2.75" customHeight="1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2.75" customHeight="1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2.75" customHeight="1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2.75" customHeight="1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2.75" customHeight="1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2.75" customHeight="1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2.75" customHeight="1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2.75" customHeight="1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2.75" customHeight="1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2.75" customHeight="1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2.75" customHeight="1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2.75" customHeight="1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2.75" customHeight="1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2.75" customHeight="1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2.75" customHeight="1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2.75" customHeight="1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2.75" customHeight="1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2.75" customHeight="1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2.75" customHeight="1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2.75" customHeight="1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2.75" customHeight="1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2.75" customHeight="1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2.75" customHeight="1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2.75" customHeight="1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2.75" customHeight="1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2.75" customHeight="1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2.75" customHeight="1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2.75" customHeight="1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2.75" customHeight="1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2.75" customHeight="1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2.75" customHeight="1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2.75" customHeight="1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2.75" customHeight="1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2.75" customHeight="1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2.75" customHeight="1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2.75" customHeight="1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2.75" customHeight="1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2.75" customHeight="1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2.75" customHeight="1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2.75" customHeight="1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2.75" customHeight="1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2.75" customHeight="1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2.75" customHeight="1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2.75" customHeight="1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2.75" customHeight="1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2.75" customHeight="1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2.75" customHeight="1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2.75" customHeight="1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2.75" customHeight="1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2.75" customHeight="1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2.75" customHeight="1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2.75" customHeight="1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2.75" customHeight="1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2.75" customHeight="1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2.75" customHeight="1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2.75" customHeight="1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2.75" customHeight="1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2.75" customHeight="1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2.75" customHeight="1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2.75" customHeight="1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2.75" customHeight="1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2.75" customHeight="1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2.75" customHeight="1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2.75" customHeight="1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2.75" customHeight="1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2.75" customHeight="1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2.75" customHeight="1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2.75" customHeight="1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2.75" customHeight="1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2.75" customHeight="1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2.75" customHeight="1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2.75" customHeight="1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2.75" customHeight="1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2.75" customHeight="1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2.75" customHeight="1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2.75" customHeight="1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2.75" customHeight="1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2.75" customHeight="1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2.75" customHeight="1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2.75" customHeight="1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2.75" customHeight="1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2.75" customHeight="1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2.75" customHeight="1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2.75" customHeight="1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2.75" customHeight="1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2.75" customHeight="1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2.75" customHeight="1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2.75" customHeight="1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2.75" customHeight="1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2.75" customHeight="1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2.75" customHeight="1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2.75" customHeight="1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2.75" customHeight="1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2.75" customHeight="1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2.75" customHeight="1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2.75" customHeight="1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2.75" customHeight="1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2.75" customHeight="1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2.75" customHeight="1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2.75" customHeight="1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2.75" customHeight="1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2.75" customHeight="1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2.75" customHeight="1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2.75" customHeight="1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2.75" customHeight="1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2.75" customHeight="1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2.75" customHeight="1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2.75" customHeight="1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2.75" customHeight="1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2.75" customHeight="1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2.75" customHeight="1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2.75" customHeight="1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2.75" customHeight="1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2.75" customHeight="1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2.75" customHeight="1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2.75" customHeight="1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2.75" customHeight="1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2.75" customHeight="1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2.75" customHeight="1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2.75" customHeight="1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2.75" customHeight="1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2.75" customHeight="1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2.75" customHeight="1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2.75" customHeight="1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2.75" customHeight="1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2.75" customHeight="1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2.75" customHeight="1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2.75" customHeight="1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2.75" customHeight="1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2.75" customHeight="1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2.75" customHeight="1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2.75" customHeight="1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2.75" customHeight="1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2.75" customHeight="1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2.75" customHeight="1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2.75" customHeight="1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2.75" customHeight="1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2.75" customHeight="1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2.75" customHeight="1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2.75" customHeight="1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2.75" customHeight="1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2.75" customHeight="1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2.75" customHeight="1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2.75" customHeight="1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2.75" customHeight="1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2.75" customHeight="1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2.75" customHeight="1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2.75" customHeight="1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2.75" customHeight="1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2.75" customHeight="1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2.75" customHeight="1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2.75" customHeight="1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2.75" customHeight="1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2.75" customHeight="1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2.75" customHeight="1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2.75" customHeight="1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2.75" customHeight="1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2.75" customHeight="1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2.75" customHeight="1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2.75" customHeight="1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2.75" customHeight="1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2.75" customHeight="1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2.75" customHeight="1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2.75" customHeight="1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2.75" customHeight="1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2.75" customHeight="1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2.75" customHeight="1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2.75" customHeight="1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2.75" customHeight="1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2.75" customHeight="1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2.75" customHeight="1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2.75" customHeight="1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2.75" customHeight="1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2.75" customHeight="1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2.75" customHeight="1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2.75" customHeight="1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2.75" customHeight="1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2.75" customHeight="1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2.75" customHeight="1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2.75" customHeight="1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2.75" customHeight="1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2.75" customHeight="1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2.75" customHeight="1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2.75" customHeight="1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2.75" customHeight="1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2.75" customHeight="1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2.75" customHeight="1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2.75" customHeight="1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2.75" customHeight="1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2.75" customHeight="1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2.75" customHeight="1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2.75" customHeight="1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2.75" customHeight="1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2.75" customHeight="1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2.75" customHeight="1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2.75" customHeight="1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2.75" customHeight="1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2.75" customHeight="1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2.75" customHeight="1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2.75" customHeight="1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2.75" customHeight="1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2.75" customHeight="1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2.75" customHeight="1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2.75" customHeight="1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2.75" customHeight="1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2.75" customHeight="1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2.75" customHeight="1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2.75" customHeight="1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2.75" customHeight="1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2.75" customHeight="1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2.75" customHeight="1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2.75" customHeight="1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2.75" customHeight="1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2.75" customHeight="1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2.75" customHeight="1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2.75" customHeight="1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2.75" customHeight="1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2.75" customHeight="1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2.75" customHeight="1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2.75" customHeight="1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2.75" customHeight="1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2.75" customHeight="1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2.75" customHeight="1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2.75" customHeight="1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2.75" customHeight="1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2.75" customHeight="1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2.75" customHeight="1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2.75" customHeight="1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2.75" customHeight="1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2.75" customHeight="1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2.75" customHeight="1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2.75" customHeight="1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2.75" customHeight="1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2.75" customHeight="1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2.75" customHeight="1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2.75" customHeight="1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2.75" customHeight="1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2.75" customHeight="1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2.75" customHeight="1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2.75" customHeight="1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2.75" customHeight="1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2.75" customHeight="1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2.75" customHeight="1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2.75" customHeight="1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2.75" customHeight="1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2.75" customHeight="1" x14ac:dyDescent="0.3">
      <c r="A978" s="7"/>
      <c r="B978" s="3"/>
      <c r="C978" s="3"/>
      <c r="D978" s="5"/>
      <c r="E978" s="6"/>
      <c r="F978" s="6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spans="1:40" ht="12.75" customHeight="1" x14ac:dyDescent="0.3">
      <c r="A979" s="7"/>
      <c r="B979" s="3"/>
      <c r="C979" s="3"/>
      <c r="D979" s="5"/>
      <c r="E979" s="6"/>
      <c r="F979" s="6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spans="1:40" ht="12.75" customHeight="1" x14ac:dyDescent="0.3">
      <c r="A980" s="7"/>
      <c r="B980" s="3"/>
      <c r="C980" s="3"/>
      <c r="D980" s="5"/>
      <c r="E980" s="6"/>
      <c r="F980" s="6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spans="1:40" ht="12.75" customHeight="1" x14ac:dyDescent="0.3">
      <c r="A981" s="7"/>
      <c r="B981" s="3"/>
      <c r="C981" s="3"/>
      <c r="D981" s="5"/>
      <c r="E981" s="6"/>
      <c r="F981" s="6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spans="1:40" ht="12.75" customHeight="1" x14ac:dyDescent="0.3">
      <c r="A982" s="7"/>
      <c r="B982" s="3"/>
      <c r="C982" s="3"/>
      <c r="D982" s="5"/>
      <c r="E982" s="6"/>
      <c r="F982" s="6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spans="1:40" ht="12.75" customHeight="1" x14ac:dyDescent="0.3">
      <c r="A983" s="7"/>
      <c r="B983" s="3"/>
      <c r="C983" s="3"/>
      <c r="D983" s="5"/>
      <c r="E983" s="6"/>
      <c r="F983" s="6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spans="1:40" ht="12.75" customHeight="1" x14ac:dyDescent="0.3">
      <c r="A984" s="7"/>
      <c r="B984" s="3"/>
      <c r="C984" s="3"/>
      <c r="D984" s="5"/>
      <c r="E984" s="6"/>
      <c r="F984" s="6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spans="1:40" ht="12.75" customHeight="1" x14ac:dyDescent="0.3">
      <c r="A985" s="7"/>
      <c r="B985" s="3"/>
      <c r="C985" s="3"/>
      <c r="D985" s="5"/>
      <c r="E985" s="6"/>
      <c r="F985" s="6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spans="1:40" ht="12.75" customHeight="1" x14ac:dyDescent="0.3">
      <c r="A986" s="7"/>
      <c r="B986" s="3"/>
      <c r="C986" s="3"/>
      <c r="D986" s="5"/>
      <c r="E986" s="6"/>
      <c r="F986" s="6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spans="1:40" ht="12.75" customHeight="1" x14ac:dyDescent="0.3">
      <c r="A987" s="7"/>
      <c r="B987" s="3"/>
      <c r="C987" s="3"/>
      <c r="D987" s="5"/>
      <c r="E987" s="6"/>
      <c r="F987" s="6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spans="1:40" ht="12.75" customHeight="1" x14ac:dyDescent="0.3">
      <c r="A988" s="7"/>
      <c r="B988" s="3"/>
      <c r="C988" s="3"/>
      <c r="D988" s="5"/>
      <c r="E988" s="6"/>
      <c r="F988" s="6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spans="1:40" ht="12.75" customHeight="1" x14ac:dyDescent="0.3">
      <c r="A989" s="7"/>
      <c r="B989" s="3"/>
      <c r="C989" s="3"/>
      <c r="D989" s="5"/>
      <c r="E989" s="6"/>
      <c r="F989" s="6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spans="1:40" ht="12.75" customHeight="1" x14ac:dyDescent="0.3">
      <c r="A990" s="7"/>
      <c r="B990" s="3"/>
      <c r="C990" s="3"/>
      <c r="D990" s="5"/>
      <c r="E990" s="6"/>
      <c r="F990" s="6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spans="1:40" ht="12.75" customHeight="1" x14ac:dyDescent="0.3">
      <c r="A991" s="7"/>
      <c r="B991" s="3"/>
      <c r="C991" s="3"/>
      <c r="D991" s="5"/>
      <c r="E991" s="6"/>
      <c r="F991" s="6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spans="1:40" ht="12.75" customHeight="1" x14ac:dyDescent="0.3">
      <c r="A992" s="7"/>
      <c r="B992" s="3"/>
      <c r="C992" s="3"/>
      <c r="D992" s="5"/>
      <c r="E992" s="6"/>
      <c r="F992" s="6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spans="1:40" ht="12.75" customHeight="1" x14ac:dyDescent="0.3">
      <c r="A993" s="7"/>
      <c r="B993" s="3"/>
      <c r="C993" s="3"/>
      <c r="D993" s="5"/>
      <c r="E993" s="6"/>
      <c r="F993" s="6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spans="1:40" ht="12.75" customHeight="1" x14ac:dyDescent="0.3">
      <c r="A994" s="7"/>
      <c r="B994" s="3"/>
      <c r="C994" s="3"/>
      <c r="D994" s="5"/>
      <c r="E994" s="6"/>
      <c r="F994" s="6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spans="1:40" ht="12.75" customHeight="1" x14ac:dyDescent="0.3">
      <c r="A995" s="7"/>
      <c r="B995" s="3"/>
      <c r="C995" s="3"/>
      <c r="D995" s="5"/>
      <c r="E995" s="6"/>
      <c r="F995" s="6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spans="1:40" ht="12.75" customHeight="1" x14ac:dyDescent="0.3">
      <c r="A996" s="7"/>
      <c r="B996" s="3"/>
      <c r="C996" s="3"/>
      <c r="D996" s="5"/>
      <c r="E996" s="6"/>
      <c r="F996" s="6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spans="1:40" ht="12.75" customHeight="1" x14ac:dyDescent="0.3">
      <c r="A997" s="7"/>
      <c r="B997" s="3"/>
      <c r="C997" s="3"/>
      <c r="D997" s="5"/>
      <c r="E997" s="6"/>
      <c r="F997" s="6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spans="1:40" ht="12.75" customHeight="1" x14ac:dyDescent="0.3">
      <c r="A998" s="7"/>
      <c r="B998" s="3"/>
      <c r="C998" s="3"/>
      <c r="D998" s="5"/>
      <c r="E998" s="6"/>
      <c r="F998" s="6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spans="1:40" ht="12.75" customHeight="1" x14ac:dyDescent="0.3">
      <c r="A999" s="7"/>
      <c r="B999" s="3"/>
      <c r="C999" s="3"/>
      <c r="D999" s="5"/>
      <c r="E999" s="6"/>
      <c r="F999" s="6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spans="1:40" ht="12.75" customHeight="1" x14ac:dyDescent="0.3">
      <c r="A1000" s="7"/>
      <c r="B1000" s="3"/>
      <c r="C1000" s="3"/>
      <c r="D1000" s="5"/>
      <c r="E1000" s="6"/>
      <c r="F1000" s="6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  <row r="1001" spans="1:40" ht="12.75" customHeight="1" x14ac:dyDescent="0.3">
      <c r="A1001" s="7"/>
      <c r="B1001" s="3"/>
      <c r="C1001" s="3"/>
      <c r="D1001" s="5"/>
      <c r="E1001" s="6"/>
      <c r="F1001" s="6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</row>
    <row r="1002" spans="1:40" ht="12.75" customHeight="1" x14ac:dyDescent="0.3">
      <c r="A1002" s="7"/>
      <c r="B1002" s="3"/>
      <c r="C1002" s="3"/>
      <c r="D1002" s="5"/>
      <c r="E1002" s="6"/>
      <c r="F1002" s="6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</row>
  </sheetData>
  <mergeCells count="37">
    <mergeCell ref="C96:E96"/>
    <mergeCell ref="C102:E102"/>
    <mergeCell ref="C105:E105"/>
    <mergeCell ref="F174:G174"/>
    <mergeCell ref="C109:E109"/>
    <mergeCell ref="C126:E126"/>
    <mergeCell ref="C129:E129"/>
    <mergeCell ref="C132:E132"/>
    <mergeCell ref="C148:E148"/>
    <mergeCell ref="A5:B7"/>
    <mergeCell ref="C5:C7"/>
    <mergeCell ref="D5:D7"/>
    <mergeCell ref="E5:E6"/>
    <mergeCell ref="F5:G6"/>
    <mergeCell ref="J5:J7"/>
    <mergeCell ref="K5:O5"/>
    <mergeCell ref="P5:T5"/>
    <mergeCell ref="K6:L6"/>
    <mergeCell ref="M6:N6"/>
    <mergeCell ref="P6:Q6"/>
    <mergeCell ref="R6:S6"/>
    <mergeCell ref="C66:E66"/>
    <mergeCell ref="C72:E72"/>
    <mergeCell ref="C78:E78"/>
    <mergeCell ref="C153:E153"/>
    <mergeCell ref="H5:I6"/>
    <mergeCell ref="C12:E12"/>
    <mergeCell ref="C19:E19"/>
    <mergeCell ref="C27:E27"/>
    <mergeCell ref="C60:E60"/>
    <mergeCell ref="C30:E30"/>
    <mergeCell ref="C36:E36"/>
    <mergeCell ref="C42:E42"/>
    <mergeCell ref="C48:E48"/>
    <mergeCell ref="C54:E54"/>
    <mergeCell ref="C84:E84"/>
    <mergeCell ref="C90:E90"/>
  </mergeCells>
  <conditionalFormatting sqref="F161:J161">
    <cfRule type="cellIs" dxfId="10" priority="1" stopIfTrue="1" operator="greaterThan">
      <formula>15</formula>
    </cfRule>
  </conditionalFormatting>
  <conditionalFormatting sqref="K162:P162">
    <cfRule type="cellIs" dxfId="9" priority="2" stopIfTrue="1" operator="greaterThan">
      <formula>15</formula>
    </cfRule>
  </conditionalFormatting>
  <conditionalFormatting sqref="T162">
    <cfRule type="cellIs" dxfId="8" priority="3" stopIfTrue="1" operator="greaterThan">
      <formula>15</formula>
    </cfRule>
  </conditionalFormatting>
  <pageMargins left="0.7" right="0.7" top="0.75" bottom="0.75" header="0.3" footer="0.3"/>
  <ignoredErrors>
    <ignoredError sqref="A1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B4955-DD6A-4D32-86F4-9F026F499D8B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28D40-C8E5-486C-A34B-02E2F9E20534}">
  <dimension ref="A1:H19"/>
  <sheetViews>
    <sheetView showZeros="0" workbookViewId="0">
      <selection activeCell="A2" sqref="A2:H2"/>
    </sheetView>
  </sheetViews>
  <sheetFormatPr defaultColWidth="9.1796875" defaultRowHeight="12.5" x14ac:dyDescent="0.25"/>
  <cols>
    <col min="1" max="1" width="37.453125" style="149" customWidth="1"/>
    <col min="2" max="8" width="18" style="149" customWidth="1"/>
    <col min="9" max="16384" width="9.1796875" style="149"/>
  </cols>
  <sheetData>
    <row r="1" spans="1:8" ht="13" thickBot="1" x14ac:dyDescent="0.3">
      <c r="A1" s="486"/>
      <c r="B1" s="148"/>
      <c r="C1" s="148"/>
      <c r="D1" s="148"/>
      <c r="E1" s="148"/>
      <c r="F1" s="148"/>
      <c r="G1" s="148"/>
      <c r="H1" s="148"/>
    </row>
    <row r="2" spans="1:8" ht="30" customHeight="1" thickBot="1" x14ac:dyDescent="0.3">
      <c r="A2" s="613" t="s">
        <v>41</v>
      </c>
      <c r="B2" s="613"/>
      <c r="C2" s="613"/>
      <c r="D2" s="613"/>
      <c r="E2" s="613"/>
      <c r="F2" s="613"/>
      <c r="G2" s="613"/>
      <c r="H2" s="613"/>
    </row>
    <row r="3" spans="1:8" ht="20.149999999999999" customHeight="1" thickBot="1" x14ac:dyDescent="0.3">
      <c r="A3" s="158" t="s">
        <v>42</v>
      </c>
      <c r="B3" s="159" t="str">
        <f>'Member 1'!C3</f>
        <v>Member 1</v>
      </c>
      <c r="C3" s="159" t="str">
        <f>'Member 2'!C3</f>
        <v>Member 2</v>
      </c>
      <c r="D3" s="159" t="str">
        <f>'Member 3'!C3</f>
        <v>Member 3</v>
      </c>
      <c r="E3" s="159" t="str">
        <f>'Member 4'!C3</f>
        <v>Member 4</v>
      </c>
      <c r="F3" s="159" t="str">
        <f>'Member 5'!C3</f>
        <v>Member 5</v>
      </c>
      <c r="G3" s="159" t="str">
        <f>'Member 6'!C3</f>
        <v>Member 6</v>
      </c>
      <c r="H3" s="159" t="str">
        <f>'Member 9'!C3</f>
        <v>Member 9</v>
      </c>
    </row>
    <row r="4" spans="1:8" ht="30" customHeight="1" x14ac:dyDescent="0.3">
      <c r="A4" s="160" t="s">
        <v>16</v>
      </c>
      <c r="B4" s="484">
        <f>IFERROR('Consolidated Budget'!D24/'Consolidated Budget'!$C$47,0)</f>
        <v>0</v>
      </c>
      <c r="C4" s="484">
        <f>IFERROR('Consolidated Budget'!E24/'Consolidated Budget'!$C$47,0)</f>
        <v>0</v>
      </c>
      <c r="D4" s="484">
        <f>IFERROR('Consolidated Budget'!F24/'Consolidated Budget'!$C$47,0)</f>
        <v>0</v>
      </c>
      <c r="E4" s="484">
        <f>IFERROR('Consolidated Budget'!G24/'Consolidated Budget'!$C$47,0)</f>
        <v>0</v>
      </c>
      <c r="F4" s="484">
        <f>IFERROR('Consolidated Budget'!H24/'Consolidated Budget'!$C$47,0)</f>
        <v>0</v>
      </c>
      <c r="G4" s="484">
        <f>IFERROR('Consolidated Budget'!I24/'Consolidated Budget'!$C$47,0)</f>
        <v>0</v>
      </c>
      <c r="H4" s="484">
        <f>IFERROR('Consolidated Budget'!L24/'Consolidated Budget'!$C$47,0)</f>
        <v>0</v>
      </c>
    </row>
    <row r="5" spans="1:8" ht="30" customHeight="1" x14ac:dyDescent="0.3">
      <c r="A5" s="161" t="s">
        <v>17</v>
      </c>
      <c r="B5" s="484">
        <f>IFERROR('Consolidated Budget'!D25/'Consolidated Budget'!$C$47,0)</f>
        <v>0</v>
      </c>
      <c r="C5" s="484">
        <f>IFERROR('Consolidated Budget'!E25/'Consolidated Budget'!$C$47,0)</f>
        <v>0</v>
      </c>
      <c r="D5" s="484">
        <f>IFERROR('Consolidated Budget'!F25/'Consolidated Budget'!$C$47,0)</f>
        <v>0</v>
      </c>
      <c r="E5" s="484">
        <f>IFERROR('Consolidated Budget'!G25/'Consolidated Budget'!$C$47,0)</f>
        <v>0</v>
      </c>
      <c r="F5" s="484">
        <f>IFERROR('Consolidated Budget'!H25/'Consolidated Budget'!$C$47,0)</f>
        <v>0</v>
      </c>
      <c r="G5" s="484">
        <f>IFERROR('Consolidated Budget'!I25/'Consolidated Budget'!$C$47,0)</f>
        <v>0</v>
      </c>
      <c r="H5" s="484">
        <f>IFERROR('Consolidated Budget'!L25/'Consolidated Budget'!$C$47,0)</f>
        <v>0</v>
      </c>
    </row>
    <row r="6" spans="1:8" ht="30" customHeight="1" x14ac:dyDescent="0.3">
      <c r="A6" s="161" t="s">
        <v>18</v>
      </c>
      <c r="B6" s="484">
        <f>IFERROR('Consolidated Budget'!D26/'Consolidated Budget'!$C$47,0)</f>
        <v>0</v>
      </c>
      <c r="C6" s="484">
        <f>IFERROR('Consolidated Budget'!E26/'Consolidated Budget'!$C$47,0)</f>
        <v>0</v>
      </c>
      <c r="D6" s="484">
        <f>IFERROR('Consolidated Budget'!F26/'Consolidated Budget'!$C$47,0)</f>
        <v>0</v>
      </c>
      <c r="E6" s="484">
        <f>IFERROR('Consolidated Budget'!G26/'Consolidated Budget'!$C$47,0)</f>
        <v>0</v>
      </c>
      <c r="F6" s="484">
        <f>IFERROR('Consolidated Budget'!H26/'Consolidated Budget'!$C$47,0)</f>
        <v>0</v>
      </c>
      <c r="G6" s="484">
        <f>IFERROR('Consolidated Budget'!I26/'Consolidated Budget'!$C$47,0)</f>
        <v>0</v>
      </c>
      <c r="H6" s="484">
        <f>IFERROR('Consolidated Budget'!L26/'Consolidated Budget'!$C$47,0)</f>
        <v>0</v>
      </c>
    </row>
    <row r="7" spans="1:8" ht="30" customHeight="1" x14ac:dyDescent="0.3">
      <c r="A7" s="161" t="s">
        <v>19</v>
      </c>
      <c r="B7" s="484">
        <f>IFERROR('Consolidated Budget'!D27/'Consolidated Budget'!$C$47,0)</f>
        <v>0</v>
      </c>
      <c r="C7" s="484">
        <f>IFERROR('Consolidated Budget'!E27/'Consolidated Budget'!$C$47,0)</f>
        <v>0</v>
      </c>
      <c r="D7" s="484">
        <f>IFERROR('Consolidated Budget'!F27/'Consolidated Budget'!$C$47,0)</f>
        <v>0</v>
      </c>
      <c r="E7" s="484">
        <f>IFERROR('Consolidated Budget'!G27/'Consolidated Budget'!$C$47,0)</f>
        <v>0</v>
      </c>
      <c r="F7" s="484">
        <f>IFERROR('Consolidated Budget'!H27/'Consolidated Budget'!$C$47,0)</f>
        <v>0</v>
      </c>
      <c r="G7" s="484">
        <f>IFERROR('Consolidated Budget'!I27/'Consolidated Budget'!$C$47,0)</f>
        <v>0</v>
      </c>
      <c r="H7" s="484">
        <f>IFERROR('Consolidated Budget'!L27/'Consolidated Budget'!$C$47,0)</f>
        <v>0</v>
      </c>
    </row>
    <row r="8" spans="1:8" ht="30" customHeight="1" x14ac:dyDescent="0.3">
      <c r="A8" s="161" t="s">
        <v>20</v>
      </c>
      <c r="B8" s="484">
        <f>IFERROR('Consolidated Budget'!D28/'Consolidated Budget'!$C$47,0)</f>
        <v>0</v>
      </c>
      <c r="C8" s="484">
        <f>IFERROR('Consolidated Budget'!E28/'Consolidated Budget'!$C$47,0)</f>
        <v>0</v>
      </c>
      <c r="D8" s="484">
        <f>IFERROR('Consolidated Budget'!F28/'Consolidated Budget'!$C$47,0)</f>
        <v>0</v>
      </c>
      <c r="E8" s="484">
        <f>IFERROR('Consolidated Budget'!G28/'Consolidated Budget'!$C$47,0)</f>
        <v>0</v>
      </c>
      <c r="F8" s="484">
        <f>IFERROR('Consolidated Budget'!H28/'Consolidated Budget'!$C$47,0)</f>
        <v>0</v>
      </c>
      <c r="G8" s="484">
        <f>IFERROR('Consolidated Budget'!I28/'Consolidated Budget'!$C$47,0)</f>
        <v>0</v>
      </c>
      <c r="H8" s="484">
        <f>IFERROR('Consolidated Budget'!L28/'Consolidated Budget'!$C$47,0)</f>
        <v>0</v>
      </c>
    </row>
    <row r="9" spans="1:8" ht="30" customHeight="1" x14ac:dyDescent="0.3">
      <c r="A9" s="161" t="s">
        <v>21</v>
      </c>
      <c r="B9" s="484">
        <f>IFERROR('Consolidated Budget'!D29/'Consolidated Budget'!$C$47,0)</f>
        <v>0</v>
      </c>
      <c r="C9" s="484">
        <f>IFERROR('Consolidated Budget'!E29/'Consolidated Budget'!$C$47,0)</f>
        <v>0</v>
      </c>
      <c r="D9" s="484">
        <f>IFERROR('Consolidated Budget'!F29/'Consolidated Budget'!$C$47,0)</f>
        <v>0</v>
      </c>
      <c r="E9" s="484">
        <f>IFERROR('Consolidated Budget'!G29/'Consolidated Budget'!$C$47,0)</f>
        <v>0</v>
      </c>
      <c r="F9" s="484">
        <f>IFERROR('Consolidated Budget'!H29/'Consolidated Budget'!$C$47,0)</f>
        <v>0</v>
      </c>
      <c r="G9" s="484">
        <f>IFERROR('Consolidated Budget'!I29/'Consolidated Budget'!$C$47,0)</f>
        <v>0</v>
      </c>
      <c r="H9" s="484">
        <f>IFERROR('Consolidated Budget'!L29/'Consolidated Budget'!$C$47,0)</f>
        <v>0</v>
      </c>
    </row>
    <row r="10" spans="1:8" ht="30" customHeight="1" x14ac:dyDescent="0.3">
      <c r="A10" s="161" t="s">
        <v>22</v>
      </c>
      <c r="B10" s="484">
        <f>IFERROR('Consolidated Budget'!D30/'Consolidated Budget'!$C$47,0)</f>
        <v>0</v>
      </c>
      <c r="C10" s="484">
        <f>IFERROR('Consolidated Budget'!E30/'Consolidated Budget'!$C$47,0)</f>
        <v>0</v>
      </c>
      <c r="D10" s="484">
        <f>IFERROR('Consolidated Budget'!F30/'Consolidated Budget'!$C$47,0)</f>
        <v>0</v>
      </c>
      <c r="E10" s="484">
        <f>IFERROR('Consolidated Budget'!G30/'Consolidated Budget'!$C$47,0)</f>
        <v>0</v>
      </c>
      <c r="F10" s="484">
        <f>IFERROR('Consolidated Budget'!H30/'Consolidated Budget'!$C$47,0)</f>
        <v>0</v>
      </c>
      <c r="G10" s="484">
        <f>IFERROR('Consolidated Budget'!I30/'Consolidated Budget'!$C$47,0)</f>
        <v>0</v>
      </c>
      <c r="H10" s="484">
        <f>IFERROR('Consolidated Budget'!L30/'Consolidated Budget'!$C$47,0)</f>
        <v>0</v>
      </c>
    </row>
    <row r="11" spans="1:8" ht="30" customHeight="1" x14ac:dyDescent="0.3">
      <c r="A11" s="161" t="s">
        <v>23</v>
      </c>
      <c r="B11" s="484">
        <f>IFERROR('Consolidated Budget'!D31/'Consolidated Budget'!$C$47,0)</f>
        <v>0</v>
      </c>
      <c r="C11" s="484">
        <f>IFERROR('Consolidated Budget'!E31/'Consolidated Budget'!$C$47,0)</f>
        <v>0</v>
      </c>
      <c r="D11" s="484">
        <f>IFERROR('Consolidated Budget'!F31/'Consolidated Budget'!$C$47,0)</f>
        <v>0</v>
      </c>
      <c r="E11" s="484">
        <f>IFERROR('Consolidated Budget'!G31/'Consolidated Budget'!$C$47,0)</f>
        <v>0</v>
      </c>
      <c r="F11" s="484">
        <f>IFERROR('Consolidated Budget'!H31/'Consolidated Budget'!$C$47,0)</f>
        <v>0</v>
      </c>
      <c r="G11" s="484">
        <f>IFERROR('Consolidated Budget'!I31/'Consolidated Budget'!$C$47,0)</f>
        <v>0</v>
      </c>
      <c r="H11" s="484">
        <f>IFERROR('Consolidated Budget'!L31/'Consolidated Budget'!$C$47,0)</f>
        <v>0</v>
      </c>
    </row>
    <row r="12" spans="1:8" ht="30" customHeight="1" x14ac:dyDescent="0.3">
      <c r="A12" s="161" t="s">
        <v>24</v>
      </c>
      <c r="B12" s="484">
        <f>IFERROR('Consolidated Budget'!D32/'Consolidated Budget'!$C$47,0)</f>
        <v>0</v>
      </c>
      <c r="C12" s="484">
        <f>IFERROR('Consolidated Budget'!E32/'Consolidated Budget'!$C$47,0)</f>
        <v>0</v>
      </c>
      <c r="D12" s="484">
        <f>IFERROR('Consolidated Budget'!F32/'Consolidated Budget'!$C$47,0)</f>
        <v>0</v>
      </c>
      <c r="E12" s="484">
        <f>IFERROR('Consolidated Budget'!G32/'Consolidated Budget'!$C$47,0)</f>
        <v>0</v>
      </c>
      <c r="F12" s="484">
        <f>IFERROR('Consolidated Budget'!H32/'Consolidated Budget'!$C$47,0)</f>
        <v>0</v>
      </c>
      <c r="G12" s="484">
        <f>IFERROR('Consolidated Budget'!I32/'Consolidated Budget'!$C$47,0)</f>
        <v>0</v>
      </c>
      <c r="H12" s="484">
        <f>IFERROR('Consolidated Budget'!L32/'Consolidated Budget'!$C$47,0)</f>
        <v>0</v>
      </c>
    </row>
    <row r="13" spans="1:8" ht="30" customHeight="1" x14ac:dyDescent="0.3">
      <c r="A13" s="161" t="s">
        <v>25</v>
      </c>
      <c r="B13" s="484">
        <f>IFERROR('Consolidated Budget'!D33/'Consolidated Budget'!$C$47,0)</f>
        <v>0</v>
      </c>
      <c r="C13" s="484">
        <f>IFERROR('Consolidated Budget'!E33/'Consolidated Budget'!$C$47,0)</f>
        <v>0</v>
      </c>
      <c r="D13" s="484">
        <f>IFERROR('Consolidated Budget'!F33/'Consolidated Budget'!$C$47,0)</f>
        <v>0</v>
      </c>
      <c r="E13" s="484">
        <f>IFERROR('Consolidated Budget'!G33/'Consolidated Budget'!$C$47,0)</f>
        <v>0</v>
      </c>
      <c r="F13" s="484">
        <f>IFERROR('Consolidated Budget'!H33/'Consolidated Budget'!$C$47,0)</f>
        <v>0</v>
      </c>
      <c r="G13" s="484">
        <f>IFERROR('Consolidated Budget'!I33/'Consolidated Budget'!$C$47,0)</f>
        <v>0</v>
      </c>
      <c r="H13" s="484">
        <f>IFERROR('Consolidated Budget'!L33/'Consolidated Budget'!$C$47,0)</f>
        <v>0</v>
      </c>
    </row>
    <row r="14" spans="1:8" ht="30" customHeight="1" x14ac:dyDescent="0.3">
      <c r="A14" s="161" t="s">
        <v>26</v>
      </c>
      <c r="B14" s="484">
        <f>IFERROR('Consolidated Budget'!D34/'Consolidated Budget'!$C$47,0)</f>
        <v>0</v>
      </c>
      <c r="C14" s="484">
        <f>IFERROR('Consolidated Budget'!E34/'Consolidated Budget'!$C$47,0)</f>
        <v>0</v>
      </c>
      <c r="D14" s="484">
        <f>IFERROR('Consolidated Budget'!F34/'Consolidated Budget'!$C$47,0)</f>
        <v>0</v>
      </c>
      <c r="E14" s="484">
        <f>IFERROR('Consolidated Budget'!G34/'Consolidated Budget'!$C$47,0)</f>
        <v>0</v>
      </c>
      <c r="F14" s="484">
        <f>IFERROR('Consolidated Budget'!H34/'Consolidated Budget'!$C$47,0)</f>
        <v>0</v>
      </c>
      <c r="G14" s="484">
        <f>IFERROR('Consolidated Budget'!I34/'Consolidated Budget'!$C$47,0)</f>
        <v>0</v>
      </c>
      <c r="H14" s="484">
        <f>IFERROR('Consolidated Budget'!L34/'Consolidated Budget'!$C$47,0)</f>
        <v>0</v>
      </c>
    </row>
    <row r="15" spans="1:8" ht="30" customHeight="1" thickBot="1" x14ac:dyDescent="0.35">
      <c r="A15" s="162" t="s">
        <v>27</v>
      </c>
      <c r="B15" s="484">
        <f>IFERROR('Consolidated Budget'!D35/'Consolidated Budget'!$C$47,0)</f>
        <v>0</v>
      </c>
      <c r="C15" s="484">
        <f>IFERROR('Consolidated Budget'!E35/'Consolidated Budget'!$C$47,0)</f>
        <v>0</v>
      </c>
      <c r="D15" s="484">
        <f>IFERROR('Consolidated Budget'!F35/'Consolidated Budget'!$C$47,0)</f>
        <v>0</v>
      </c>
      <c r="E15" s="484">
        <f>IFERROR('Consolidated Budget'!G35/'Consolidated Budget'!$C$47,0)</f>
        <v>0</v>
      </c>
      <c r="F15" s="484">
        <f>IFERROR('Consolidated Budget'!H35/'Consolidated Budget'!$C$47,0)</f>
        <v>0</v>
      </c>
      <c r="G15" s="484">
        <f>IFERROR('Consolidated Budget'!I35/'Consolidated Budget'!$C$47,0)</f>
        <v>0</v>
      </c>
      <c r="H15" s="484">
        <f>IFERROR('Consolidated Budget'!L35/'Consolidated Budget'!$C$47,0)</f>
        <v>0</v>
      </c>
    </row>
    <row r="16" spans="1:8" ht="13" thickBot="1" x14ac:dyDescent="0.3">
      <c r="A16" s="487"/>
    </row>
    <row r="17" spans="1:8" ht="18" customHeight="1" thickBot="1" x14ac:dyDescent="0.3">
      <c r="A17" s="487"/>
      <c r="B17" s="610" t="s">
        <v>43</v>
      </c>
      <c r="C17" s="611"/>
      <c r="D17" s="611"/>
      <c r="E17" s="611"/>
      <c r="F17" s="611"/>
      <c r="G17" s="611"/>
      <c r="H17" s="612"/>
    </row>
    <row r="18" spans="1:8" ht="20.149999999999999" customHeight="1" x14ac:dyDescent="0.25">
      <c r="B18" s="164" t="str">
        <f>'Member 1'!C3</f>
        <v>Member 1</v>
      </c>
      <c r="C18" s="165" t="str">
        <f>'Member 2'!C3</f>
        <v>Member 2</v>
      </c>
      <c r="D18" s="165" t="str">
        <f>'Member 3'!C3</f>
        <v>Member 3</v>
      </c>
      <c r="E18" s="165" t="str">
        <f>'Member 4'!C3</f>
        <v>Member 4</v>
      </c>
      <c r="F18" s="165" t="str">
        <f>'Member 5'!C3</f>
        <v>Member 5</v>
      </c>
      <c r="G18" s="165" t="str">
        <f>'Member 6'!C3</f>
        <v>Member 6</v>
      </c>
      <c r="H18" s="166" t="str">
        <f>'Member 9'!C3</f>
        <v>Member 9</v>
      </c>
    </row>
    <row r="19" spans="1:8" ht="30" customHeight="1" thickBot="1" x14ac:dyDescent="0.35">
      <c r="B19" s="163">
        <f>IFERROR('Consolidated Budget'!D45/'Consolidated Budget'!$C$45,0)</f>
        <v>0</v>
      </c>
      <c r="C19" s="163">
        <f>IFERROR('Consolidated Budget'!E45/'Consolidated Budget'!$C$45,0)</f>
        <v>0</v>
      </c>
      <c r="D19" s="163">
        <f>IFERROR('Consolidated Budget'!F45/'Consolidated Budget'!$C$45,0)</f>
        <v>0</v>
      </c>
      <c r="E19" s="163">
        <f>IFERROR('Consolidated Budget'!G45/'Consolidated Budget'!$C$45,0)</f>
        <v>0</v>
      </c>
      <c r="F19" s="163">
        <f>IFERROR('Consolidated Budget'!H45/'Consolidated Budget'!$C$45,0)</f>
        <v>0</v>
      </c>
      <c r="G19" s="163">
        <f>IFERROR('Consolidated Budget'!I45/'Consolidated Budget'!$C$45,0)</f>
        <v>0</v>
      </c>
      <c r="H19" s="163">
        <f>IFERROR('Consolidated Budget'!L45/'Consolidated Budget'!$C$45,0)</f>
        <v>0</v>
      </c>
    </row>
  </sheetData>
  <mergeCells count="2">
    <mergeCell ref="B17:H17"/>
    <mergeCell ref="A2:H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5"/>
  <sheetViews>
    <sheetView zoomScaleNormal="100" workbookViewId="0">
      <selection activeCell="I13" sqref="I13"/>
    </sheetView>
  </sheetViews>
  <sheetFormatPr defaultColWidth="14.453125" defaultRowHeight="15" customHeight="1" x14ac:dyDescent="0.25"/>
  <cols>
    <col min="1" max="1" width="11.26953125" customWidth="1"/>
    <col min="2" max="2" width="30.54296875" customWidth="1"/>
    <col min="3" max="3" width="15.54296875" customWidth="1"/>
    <col min="4" max="21" width="13.54296875" customWidth="1"/>
    <col min="22" max="27" width="8.7265625" customWidth="1"/>
  </cols>
  <sheetData>
    <row r="1" spans="1:27" ht="20.149999999999999" customHeight="1" x14ac:dyDescent="0.45">
      <c r="A1" s="1" t="s">
        <v>44</v>
      </c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0.149999999999999" customHeight="1" thickBot="1" x14ac:dyDescent="0.35">
      <c r="A2" s="7"/>
      <c r="B2" s="7"/>
      <c r="C2" s="8"/>
      <c r="D2" s="9"/>
      <c r="E2" s="10"/>
      <c r="F2" s="10"/>
      <c r="G2" s="478" t="e">
        <f>D7/E7</f>
        <v>#DIV/0!</v>
      </c>
      <c r="H2" s="10"/>
      <c r="I2" s="10"/>
      <c r="J2" s="10"/>
      <c r="K2" s="10"/>
      <c r="L2" s="12"/>
      <c r="M2" s="12"/>
      <c r="N2" s="12"/>
      <c r="O2" s="10"/>
      <c r="P2" s="12"/>
      <c r="Q2" s="3"/>
      <c r="R2" s="12"/>
      <c r="S2" s="3"/>
      <c r="T2" s="12"/>
      <c r="U2" s="3"/>
      <c r="V2" s="3"/>
      <c r="W2" s="3"/>
      <c r="X2" s="3"/>
      <c r="Y2" s="3"/>
      <c r="Z2" s="3"/>
      <c r="AA2" s="3"/>
    </row>
    <row r="3" spans="1:27" ht="20.149999999999999" customHeight="1" thickBot="1" x14ac:dyDescent="0.4">
      <c r="A3" s="468" t="s">
        <v>45</v>
      </c>
      <c r="B3" s="469"/>
      <c r="C3" s="470"/>
      <c r="D3" s="469"/>
      <c r="E3" s="469"/>
      <c r="F3" s="469"/>
      <c r="G3" s="469"/>
      <c r="H3" s="471"/>
      <c r="I3" s="471"/>
      <c r="J3" s="471"/>
      <c r="K3" s="471"/>
      <c r="L3" s="472"/>
      <c r="M3" s="472"/>
      <c r="N3" s="472"/>
      <c r="O3" s="471"/>
      <c r="P3" s="472"/>
      <c r="Q3" s="473"/>
      <c r="R3" s="472"/>
      <c r="S3" s="473"/>
      <c r="T3" s="472"/>
      <c r="U3" s="474"/>
      <c r="V3" s="3"/>
      <c r="W3" s="3"/>
      <c r="X3" s="3"/>
      <c r="Y3" s="3"/>
      <c r="Z3" s="3"/>
      <c r="AA3" s="3"/>
    </row>
    <row r="4" spans="1:27" ht="18" customHeight="1" x14ac:dyDescent="0.3">
      <c r="A4" s="557" t="s">
        <v>46</v>
      </c>
      <c r="B4" s="556"/>
      <c r="C4" s="121"/>
      <c r="D4" s="122"/>
      <c r="E4" s="120"/>
      <c r="F4" s="120"/>
      <c r="G4" s="120"/>
      <c r="H4" s="624" t="s">
        <v>47</v>
      </c>
      <c r="I4" s="625"/>
      <c r="J4" s="625"/>
      <c r="K4" s="625"/>
      <c r="L4" s="625"/>
      <c r="M4" s="625"/>
      <c r="N4" s="625"/>
      <c r="O4" s="625"/>
      <c r="P4" s="625"/>
      <c r="Q4" s="625"/>
      <c r="R4" s="625"/>
      <c r="S4" s="625"/>
      <c r="T4" s="625"/>
      <c r="U4" s="626"/>
      <c r="V4" s="3"/>
      <c r="W4" s="3"/>
      <c r="X4" s="3"/>
      <c r="Y4" s="3"/>
      <c r="Z4" s="3"/>
      <c r="AA4" s="3"/>
    </row>
    <row r="5" spans="1:27" s="547" customFormat="1" ht="15" customHeight="1" x14ac:dyDescent="0.25">
      <c r="A5" s="614" t="s">
        <v>48</v>
      </c>
      <c r="B5" s="616" t="s">
        <v>49</v>
      </c>
      <c r="C5" s="618" t="s">
        <v>50</v>
      </c>
      <c r="D5" s="620" t="s">
        <v>51</v>
      </c>
      <c r="E5" s="621"/>
      <c r="F5" s="627" t="s">
        <v>52</v>
      </c>
      <c r="G5" s="629" t="s">
        <v>53</v>
      </c>
      <c r="H5" s="622" t="str">
        <f>'Member 1'!C3</f>
        <v>Member 1</v>
      </c>
      <c r="I5" s="623"/>
      <c r="J5" s="631" t="str">
        <f>'Member 2'!C3</f>
        <v>Member 2</v>
      </c>
      <c r="K5" s="631"/>
      <c r="L5" s="623" t="str">
        <f>'Member 3'!C3</f>
        <v>Member 3</v>
      </c>
      <c r="M5" s="623"/>
      <c r="N5" s="631" t="str">
        <f>'Member 4'!C3</f>
        <v>Member 4</v>
      </c>
      <c r="O5" s="631"/>
      <c r="P5" s="623" t="str">
        <f>'Member 5'!C3</f>
        <v>Member 5</v>
      </c>
      <c r="Q5" s="623"/>
      <c r="R5" s="631" t="str">
        <f>'Member 6'!C3</f>
        <v>Member 6</v>
      </c>
      <c r="S5" s="631"/>
      <c r="T5" s="623" t="str">
        <f>'Member 9'!C3</f>
        <v>Member 9</v>
      </c>
      <c r="U5" s="632"/>
      <c r="V5" s="558"/>
      <c r="W5" s="558"/>
      <c r="X5" s="558"/>
      <c r="Y5" s="558"/>
      <c r="Z5" s="558"/>
      <c r="AA5" s="558"/>
    </row>
    <row r="6" spans="1:27" s="547" customFormat="1" ht="39" customHeight="1" thickBot="1" x14ac:dyDescent="0.3">
      <c r="A6" s="615"/>
      <c r="B6" s="617"/>
      <c r="C6" s="619"/>
      <c r="D6" s="559" t="s">
        <v>54</v>
      </c>
      <c r="E6" s="560" t="s">
        <v>55</v>
      </c>
      <c r="F6" s="628"/>
      <c r="G6" s="630"/>
      <c r="H6" s="561" t="s">
        <v>54</v>
      </c>
      <c r="I6" s="562" t="s">
        <v>55</v>
      </c>
      <c r="J6" s="563" t="s">
        <v>54</v>
      </c>
      <c r="K6" s="563" t="s">
        <v>55</v>
      </c>
      <c r="L6" s="562" t="s">
        <v>54</v>
      </c>
      <c r="M6" s="562" t="s">
        <v>55</v>
      </c>
      <c r="N6" s="563" t="s">
        <v>54</v>
      </c>
      <c r="O6" s="563" t="s">
        <v>55</v>
      </c>
      <c r="P6" s="562" t="s">
        <v>54</v>
      </c>
      <c r="Q6" s="562" t="s">
        <v>55</v>
      </c>
      <c r="R6" s="563" t="s">
        <v>54</v>
      </c>
      <c r="S6" s="563" t="s">
        <v>55</v>
      </c>
      <c r="T6" s="562" t="s">
        <v>54</v>
      </c>
      <c r="U6" s="564" t="s">
        <v>55</v>
      </c>
      <c r="V6" s="558"/>
      <c r="W6" s="558"/>
      <c r="X6" s="558"/>
      <c r="Y6" s="558"/>
      <c r="Z6" s="558"/>
      <c r="AA6" s="558"/>
    </row>
    <row r="7" spans="1:27" ht="18" customHeight="1" x14ac:dyDescent="0.3">
      <c r="A7" s="167"/>
      <c r="B7" s="133"/>
      <c r="C7" s="134"/>
      <c r="D7" s="144">
        <f>H7+J7+L7+N7+P7+R7+T7</f>
        <v>0</v>
      </c>
      <c r="E7" s="144">
        <f>I7+K7+M7+O7+Q7+S7+U7</f>
        <v>0</v>
      </c>
      <c r="F7" s="136"/>
      <c r="G7" s="179">
        <f>E7-F7</f>
        <v>0</v>
      </c>
      <c r="H7" s="183"/>
      <c r="I7" s="135"/>
      <c r="J7" s="136"/>
      <c r="K7" s="136"/>
      <c r="L7" s="135"/>
      <c r="M7" s="135"/>
      <c r="N7" s="136"/>
      <c r="O7" s="136"/>
      <c r="P7" s="135"/>
      <c r="Q7" s="135"/>
      <c r="R7" s="175"/>
      <c r="S7" s="175"/>
      <c r="T7" s="135"/>
      <c r="U7" s="168"/>
      <c r="V7" s="3"/>
      <c r="W7" s="3"/>
      <c r="X7" s="3"/>
      <c r="Y7" s="3"/>
      <c r="Z7" s="3"/>
      <c r="AA7" s="3"/>
    </row>
    <row r="8" spans="1:27" ht="18" customHeight="1" x14ac:dyDescent="0.3">
      <c r="A8" s="169"/>
      <c r="B8" s="118"/>
      <c r="C8" s="119"/>
      <c r="D8" s="145">
        <f t="shared" ref="D8:D30" si="0">H8+J8+L8+N8+P8+R8+T8</f>
        <v>0</v>
      </c>
      <c r="E8" s="145">
        <f t="shared" ref="E8:E30" si="1">I8+K8+M8+O8+Q8+S8+U8</f>
        <v>0</v>
      </c>
      <c r="F8" s="123"/>
      <c r="G8" s="180">
        <f t="shared" ref="G8:G30" si="2">E8-F8</f>
        <v>0</v>
      </c>
      <c r="H8" s="184"/>
      <c r="I8" s="124"/>
      <c r="J8" s="123"/>
      <c r="K8" s="123"/>
      <c r="L8" s="124"/>
      <c r="M8" s="124"/>
      <c r="N8" s="123"/>
      <c r="O8" s="123"/>
      <c r="P8" s="124"/>
      <c r="Q8" s="124"/>
      <c r="R8" s="176"/>
      <c r="S8" s="176"/>
      <c r="T8" s="124"/>
      <c r="U8" s="170"/>
      <c r="V8" s="3"/>
      <c r="W8" s="3"/>
      <c r="X8" s="3"/>
      <c r="Y8" s="3"/>
      <c r="Z8" s="3"/>
      <c r="AA8" s="3"/>
    </row>
    <row r="9" spans="1:27" ht="18" customHeight="1" x14ac:dyDescent="0.3">
      <c r="A9" s="169"/>
      <c r="B9" s="118"/>
      <c r="C9" s="119"/>
      <c r="D9" s="145">
        <f t="shared" si="0"/>
        <v>0</v>
      </c>
      <c r="E9" s="145">
        <f t="shared" si="1"/>
        <v>0</v>
      </c>
      <c r="F9" s="123"/>
      <c r="G9" s="180">
        <f t="shared" si="2"/>
        <v>0</v>
      </c>
      <c r="H9" s="184"/>
      <c r="I9" s="124"/>
      <c r="J9" s="123"/>
      <c r="K9" s="123"/>
      <c r="L9" s="124"/>
      <c r="M9" s="124"/>
      <c r="N9" s="123"/>
      <c r="O9" s="123"/>
      <c r="P9" s="124"/>
      <c r="Q9" s="124"/>
      <c r="R9" s="176"/>
      <c r="S9" s="176"/>
      <c r="T9" s="124"/>
      <c r="U9" s="170"/>
      <c r="V9" s="3"/>
      <c r="W9" s="3"/>
      <c r="X9" s="3"/>
      <c r="Y9" s="3"/>
      <c r="Z9" s="3"/>
      <c r="AA9" s="3"/>
    </row>
    <row r="10" spans="1:27" ht="18" customHeight="1" x14ac:dyDescent="0.3">
      <c r="A10" s="169"/>
      <c r="B10" s="118"/>
      <c r="C10" s="119"/>
      <c r="D10" s="145">
        <f t="shared" si="0"/>
        <v>0</v>
      </c>
      <c r="E10" s="145">
        <f t="shared" si="1"/>
        <v>0</v>
      </c>
      <c r="F10" s="123"/>
      <c r="G10" s="180">
        <f t="shared" si="2"/>
        <v>0</v>
      </c>
      <c r="H10" s="184"/>
      <c r="I10" s="124"/>
      <c r="J10" s="123"/>
      <c r="K10" s="123"/>
      <c r="L10" s="124"/>
      <c r="M10" s="124"/>
      <c r="N10" s="123"/>
      <c r="O10" s="123"/>
      <c r="P10" s="124"/>
      <c r="Q10" s="124"/>
      <c r="R10" s="176"/>
      <c r="S10" s="176"/>
      <c r="T10" s="124"/>
      <c r="U10" s="170"/>
      <c r="V10" s="3"/>
      <c r="W10" s="3"/>
      <c r="X10" s="3"/>
      <c r="Y10" s="3"/>
      <c r="Z10" s="3"/>
      <c r="AA10" s="3"/>
    </row>
    <row r="11" spans="1:27" ht="18" customHeight="1" x14ac:dyDescent="0.3">
      <c r="A11" s="169"/>
      <c r="B11" s="118"/>
      <c r="C11" s="119"/>
      <c r="D11" s="145">
        <f t="shared" si="0"/>
        <v>0</v>
      </c>
      <c r="E11" s="145">
        <f t="shared" si="1"/>
        <v>0</v>
      </c>
      <c r="F11" s="123"/>
      <c r="G11" s="180">
        <f t="shared" si="2"/>
        <v>0</v>
      </c>
      <c r="H11" s="184"/>
      <c r="I11" s="124"/>
      <c r="J11" s="123"/>
      <c r="K11" s="123"/>
      <c r="L11" s="124"/>
      <c r="M11" s="124"/>
      <c r="N11" s="123"/>
      <c r="O11" s="123"/>
      <c r="P11" s="124"/>
      <c r="Q11" s="124"/>
      <c r="R11" s="176"/>
      <c r="S11" s="176"/>
      <c r="T11" s="124"/>
      <c r="U11" s="170"/>
      <c r="V11" s="3"/>
      <c r="W11" s="3"/>
      <c r="X11" s="3"/>
      <c r="Y11" s="3"/>
      <c r="Z11" s="3"/>
      <c r="AA11" s="3"/>
    </row>
    <row r="12" spans="1:27" ht="18" customHeight="1" x14ac:dyDescent="0.3">
      <c r="A12" s="169"/>
      <c r="B12" s="118"/>
      <c r="C12" s="119"/>
      <c r="D12" s="145">
        <f t="shared" si="0"/>
        <v>0</v>
      </c>
      <c r="E12" s="145">
        <f t="shared" si="1"/>
        <v>0</v>
      </c>
      <c r="F12" s="123"/>
      <c r="G12" s="180">
        <f t="shared" si="2"/>
        <v>0</v>
      </c>
      <c r="H12" s="184"/>
      <c r="I12" s="124"/>
      <c r="J12" s="123"/>
      <c r="K12" s="123"/>
      <c r="L12" s="124"/>
      <c r="M12" s="124"/>
      <c r="N12" s="123"/>
      <c r="O12" s="123"/>
      <c r="P12" s="124"/>
      <c r="Q12" s="124"/>
      <c r="R12" s="176"/>
      <c r="S12" s="176"/>
      <c r="T12" s="124"/>
      <c r="U12" s="170"/>
      <c r="V12" s="3"/>
      <c r="W12" s="3"/>
      <c r="X12" s="3"/>
      <c r="Y12" s="3"/>
      <c r="Z12" s="3"/>
      <c r="AA12" s="3"/>
    </row>
    <row r="13" spans="1:27" ht="18" customHeight="1" x14ac:dyDescent="0.3">
      <c r="A13" s="169"/>
      <c r="B13" s="118"/>
      <c r="C13" s="119"/>
      <c r="D13" s="145">
        <f t="shared" si="0"/>
        <v>0</v>
      </c>
      <c r="E13" s="145">
        <f t="shared" si="1"/>
        <v>0</v>
      </c>
      <c r="F13" s="123"/>
      <c r="G13" s="180">
        <f t="shared" si="2"/>
        <v>0</v>
      </c>
      <c r="H13" s="184"/>
      <c r="I13" s="124"/>
      <c r="J13" s="123"/>
      <c r="K13" s="123"/>
      <c r="L13" s="124"/>
      <c r="M13" s="124"/>
      <c r="N13" s="123"/>
      <c r="O13" s="123"/>
      <c r="P13" s="124"/>
      <c r="Q13" s="124"/>
      <c r="R13" s="176"/>
      <c r="S13" s="176"/>
      <c r="T13" s="124"/>
      <c r="U13" s="170"/>
      <c r="V13" s="3"/>
      <c r="W13" s="3"/>
      <c r="X13" s="3"/>
      <c r="Y13" s="3"/>
      <c r="Z13" s="3"/>
      <c r="AA13" s="3"/>
    </row>
    <row r="14" spans="1:27" ht="18" customHeight="1" x14ac:dyDescent="0.3">
      <c r="A14" s="169"/>
      <c r="B14" s="118"/>
      <c r="C14" s="119"/>
      <c r="D14" s="145">
        <f t="shared" si="0"/>
        <v>0</v>
      </c>
      <c r="E14" s="145">
        <f t="shared" si="1"/>
        <v>0</v>
      </c>
      <c r="F14" s="123"/>
      <c r="G14" s="180">
        <f t="shared" si="2"/>
        <v>0</v>
      </c>
      <c r="H14" s="184"/>
      <c r="I14" s="124"/>
      <c r="J14" s="123"/>
      <c r="K14" s="123"/>
      <c r="L14" s="124"/>
      <c r="M14" s="124"/>
      <c r="N14" s="123"/>
      <c r="O14" s="123"/>
      <c r="P14" s="124"/>
      <c r="Q14" s="124"/>
      <c r="R14" s="176"/>
      <c r="S14" s="176"/>
      <c r="T14" s="124"/>
      <c r="U14" s="170"/>
      <c r="V14" s="3"/>
      <c r="W14" s="3"/>
      <c r="X14" s="3"/>
      <c r="Y14" s="3"/>
      <c r="Z14" s="3"/>
      <c r="AA14" s="3"/>
    </row>
    <row r="15" spans="1:27" ht="18" customHeight="1" x14ac:dyDescent="0.3">
      <c r="A15" s="169"/>
      <c r="B15" s="118"/>
      <c r="C15" s="119"/>
      <c r="D15" s="145">
        <f t="shared" si="0"/>
        <v>0</v>
      </c>
      <c r="E15" s="145">
        <f t="shared" si="1"/>
        <v>0</v>
      </c>
      <c r="F15" s="123"/>
      <c r="G15" s="180">
        <f t="shared" si="2"/>
        <v>0</v>
      </c>
      <c r="H15" s="184"/>
      <c r="I15" s="124"/>
      <c r="J15" s="123"/>
      <c r="K15" s="123"/>
      <c r="L15" s="124"/>
      <c r="M15" s="124"/>
      <c r="N15" s="123"/>
      <c r="O15" s="123"/>
      <c r="P15" s="124"/>
      <c r="Q15" s="124"/>
      <c r="R15" s="176"/>
      <c r="S15" s="176"/>
      <c r="T15" s="124"/>
      <c r="U15" s="170"/>
      <c r="V15" s="3"/>
      <c r="W15" s="3"/>
      <c r="X15" s="3"/>
      <c r="Y15" s="3"/>
      <c r="Z15" s="3"/>
      <c r="AA15" s="3"/>
    </row>
    <row r="16" spans="1:27" ht="18" customHeight="1" x14ac:dyDescent="0.3">
      <c r="A16" s="169"/>
      <c r="B16" s="118"/>
      <c r="C16" s="119"/>
      <c r="D16" s="145">
        <f t="shared" si="0"/>
        <v>0</v>
      </c>
      <c r="E16" s="145">
        <f t="shared" si="1"/>
        <v>0</v>
      </c>
      <c r="F16" s="123"/>
      <c r="G16" s="180">
        <f t="shared" si="2"/>
        <v>0</v>
      </c>
      <c r="H16" s="184"/>
      <c r="I16" s="124"/>
      <c r="J16" s="123"/>
      <c r="K16" s="123"/>
      <c r="L16" s="124"/>
      <c r="M16" s="124"/>
      <c r="N16" s="123"/>
      <c r="O16" s="123"/>
      <c r="P16" s="124"/>
      <c r="Q16" s="124"/>
      <c r="R16" s="176"/>
      <c r="S16" s="176"/>
      <c r="T16" s="124"/>
      <c r="U16" s="170"/>
      <c r="V16" s="3"/>
      <c r="W16" s="3"/>
      <c r="X16" s="3"/>
      <c r="Y16" s="3"/>
      <c r="Z16" s="3"/>
      <c r="AA16" s="3"/>
    </row>
    <row r="17" spans="1:27" ht="18" customHeight="1" x14ac:dyDescent="0.3">
      <c r="A17" s="169"/>
      <c r="B17" s="118"/>
      <c r="C17" s="119"/>
      <c r="D17" s="145">
        <f t="shared" si="0"/>
        <v>0</v>
      </c>
      <c r="E17" s="145">
        <f t="shared" si="1"/>
        <v>0</v>
      </c>
      <c r="F17" s="123"/>
      <c r="G17" s="180">
        <f t="shared" si="2"/>
        <v>0</v>
      </c>
      <c r="H17" s="184"/>
      <c r="I17" s="124"/>
      <c r="J17" s="123"/>
      <c r="K17" s="123"/>
      <c r="L17" s="124"/>
      <c r="M17" s="124"/>
      <c r="N17" s="123"/>
      <c r="O17" s="123"/>
      <c r="P17" s="124"/>
      <c r="Q17" s="124"/>
      <c r="R17" s="176"/>
      <c r="S17" s="176"/>
      <c r="T17" s="124"/>
      <c r="U17" s="170"/>
      <c r="V17" s="3"/>
      <c r="W17" s="3"/>
      <c r="X17" s="3"/>
      <c r="Y17" s="3"/>
      <c r="Z17" s="3"/>
      <c r="AA17" s="3"/>
    </row>
    <row r="18" spans="1:27" ht="18" customHeight="1" x14ac:dyDescent="0.3">
      <c r="A18" s="169"/>
      <c r="B18" s="118"/>
      <c r="C18" s="119"/>
      <c r="D18" s="145">
        <f t="shared" si="0"/>
        <v>0</v>
      </c>
      <c r="E18" s="145">
        <f t="shared" si="1"/>
        <v>0</v>
      </c>
      <c r="F18" s="123"/>
      <c r="G18" s="180">
        <f t="shared" si="2"/>
        <v>0</v>
      </c>
      <c r="H18" s="184"/>
      <c r="I18" s="124"/>
      <c r="J18" s="123"/>
      <c r="K18" s="123"/>
      <c r="L18" s="124"/>
      <c r="M18" s="124"/>
      <c r="N18" s="123"/>
      <c r="O18" s="123"/>
      <c r="P18" s="124"/>
      <c r="Q18" s="124"/>
      <c r="R18" s="176"/>
      <c r="S18" s="176"/>
      <c r="T18" s="124"/>
      <c r="U18" s="170"/>
      <c r="V18" s="3"/>
      <c r="W18" s="3"/>
      <c r="X18" s="3"/>
      <c r="Y18" s="3"/>
      <c r="Z18" s="3"/>
      <c r="AA18" s="3"/>
    </row>
    <row r="19" spans="1:27" ht="18" customHeight="1" x14ac:dyDescent="0.3">
      <c r="A19" s="169"/>
      <c r="B19" s="118"/>
      <c r="C19" s="119"/>
      <c r="D19" s="145">
        <f t="shared" si="0"/>
        <v>0</v>
      </c>
      <c r="E19" s="145">
        <f t="shared" si="1"/>
        <v>0</v>
      </c>
      <c r="F19" s="123"/>
      <c r="G19" s="180">
        <f t="shared" si="2"/>
        <v>0</v>
      </c>
      <c r="H19" s="184"/>
      <c r="I19" s="124"/>
      <c r="J19" s="123"/>
      <c r="K19" s="123"/>
      <c r="L19" s="124"/>
      <c r="M19" s="124"/>
      <c r="N19" s="123"/>
      <c r="O19" s="123"/>
      <c r="P19" s="124"/>
      <c r="Q19" s="124"/>
      <c r="R19" s="176"/>
      <c r="S19" s="176"/>
      <c r="T19" s="124"/>
      <c r="U19" s="170"/>
      <c r="V19" s="3"/>
      <c r="W19" s="3"/>
      <c r="X19" s="3"/>
      <c r="Y19" s="3"/>
      <c r="Z19" s="3"/>
      <c r="AA19" s="3"/>
    </row>
    <row r="20" spans="1:27" ht="18" customHeight="1" x14ac:dyDescent="0.3">
      <c r="A20" s="169"/>
      <c r="B20" s="118"/>
      <c r="C20" s="119"/>
      <c r="D20" s="145">
        <f t="shared" si="0"/>
        <v>0</v>
      </c>
      <c r="E20" s="145">
        <f t="shared" si="1"/>
        <v>0</v>
      </c>
      <c r="F20" s="123"/>
      <c r="G20" s="180">
        <f t="shared" si="2"/>
        <v>0</v>
      </c>
      <c r="H20" s="184"/>
      <c r="I20" s="124"/>
      <c r="J20" s="123"/>
      <c r="K20" s="123"/>
      <c r="L20" s="124"/>
      <c r="M20" s="124"/>
      <c r="N20" s="123"/>
      <c r="O20" s="123"/>
      <c r="P20" s="124"/>
      <c r="Q20" s="124"/>
      <c r="R20" s="176"/>
      <c r="S20" s="176"/>
      <c r="T20" s="124"/>
      <c r="U20" s="170"/>
      <c r="V20" s="3"/>
      <c r="W20" s="3"/>
      <c r="X20" s="3"/>
      <c r="Y20" s="3"/>
      <c r="Z20" s="3"/>
      <c r="AA20" s="3"/>
    </row>
    <row r="21" spans="1:27" ht="18" customHeight="1" x14ac:dyDescent="0.3">
      <c r="A21" s="169"/>
      <c r="B21" s="118"/>
      <c r="C21" s="119"/>
      <c r="D21" s="145">
        <f t="shared" si="0"/>
        <v>0</v>
      </c>
      <c r="E21" s="145">
        <f t="shared" si="1"/>
        <v>0</v>
      </c>
      <c r="F21" s="123"/>
      <c r="G21" s="180">
        <f t="shared" si="2"/>
        <v>0</v>
      </c>
      <c r="H21" s="184"/>
      <c r="I21" s="124"/>
      <c r="J21" s="123"/>
      <c r="K21" s="123"/>
      <c r="L21" s="124"/>
      <c r="M21" s="124"/>
      <c r="N21" s="123"/>
      <c r="O21" s="123"/>
      <c r="P21" s="124"/>
      <c r="Q21" s="124"/>
      <c r="R21" s="176"/>
      <c r="S21" s="176"/>
      <c r="T21" s="124"/>
      <c r="U21" s="170"/>
      <c r="V21" s="3"/>
      <c r="W21" s="3"/>
      <c r="X21" s="3"/>
      <c r="Y21" s="3"/>
      <c r="Z21" s="3"/>
      <c r="AA21" s="3"/>
    </row>
    <row r="22" spans="1:27" ht="18" customHeight="1" x14ac:dyDescent="0.3">
      <c r="A22" s="169"/>
      <c r="B22" s="118"/>
      <c r="C22" s="119"/>
      <c r="D22" s="145">
        <f t="shared" si="0"/>
        <v>0</v>
      </c>
      <c r="E22" s="145">
        <f t="shared" si="1"/>
        <v>0</v>
      </c>
      <c r="F22" s="123"/>
      <c r="G22" s="180">
        <f t="shared" si="2"/>
        <v>0</v>
      </c>
      <c r="H22" s="184"/>
      <c r="I22" s="124"/>
      <c r="J22" s="123"/>
      <c r="K22" s="123"/>
      <c r="L22" s="124"/>
      <c r="M22" s="124"/>
      <c r="N22" s="123"/>
      <c r="O22" s="123"/>
      <c r="P22" s="124"/>
      <c r="Q22" s="124"/>
      <c r="R22" s="176"/>
      <c r="S22" s="176"/>
      <c r="T22" s="124"/>
      <c r="U22" s="170"/>
      <c r="V22" s="3"/>
      <c r="W22" s="3"/>
      <c r="X22" s="3"/>
      <c r="Y22" s="3"/>
      <c r="Z22" s="3"/>
      <c r="AA22" s="3"/>
    </row>
    <row r="23" spans="1:27" ht="18" customHeight="1" x14ac:dyDescent="0.3">
      <c r="A23" s="169"/>
      <c r="B23" s="118"/>
      <c r="C23" s="119"/>
      <c r="D23" s="145">
        <f t="shared" si="0"/>
        <v>0</v>
      </c>
      <c r="E23" s="145">
        <f t="shared" si="1"/>
        <v>0</v>
      </c>
      <c r="F23" s="123"/>
      <c r="G23" s="180">
        <f t="shared" si="2"/>
        <v>0</v>
      </c>
      <c r="H23" s="184"/>
      <c r="I23" s="124"/>
      <c r="J23" s="123"/>
      <c r="K23" s="123"/>
      <c r="L23" s="124"/>
      <c r="M23" s="124"/>
      <c r="N23" s="123"/>
      <c r="O23" s="123"/>
      <c r="P23" s="124"/>
      <c r="Q23" s="124"/>
      <c r="R23" s="176"/>
      <c r="S23" s="176"/>
      <c r="T23" s="124"/>
      <c r="U23" s="170"/>
      <c r="V23" s="3"/>
      <c r="W23" s="3"/>
      <c r="X23" s="3"/>
      <c r="Y23" s="3"/>
      <c r="Z23" s="3"/>
      <c r="AA23" s="3"/>
    </row>
    <row r="24" spans="1:27" ht="18" customHeight="1" x14ac:dyDescent="0.3">
      <c r="A24" s="169"/>
      <c r="B24" s="118"/>
      <c r="C24" s="119"/>
      <c r="D24" s="145">
        <f t="shared" si="0"/>
        <v>0</v>
      </c>
      <c r="E24" s="145">
        <f t="shared" si="1"/>
        <v>0</v>
      </c>
      <c r="F24" s="123"/>
      <c r="G24" s="180">
        <f t="shared" si="2"/>
        <v>0</v>
      </c>
      <c r="H24" s="184"/>
      <c r="I24" s="124"/>
      <c r="J24" s="123"/>
      <c r="K24" s="123"/>
      <c r="L24" s="124"/>
      <c r="M24" s="124"/>
      <c r="N24" s="123"/>
      <c r="O24" s="123"/>
      <c r="P24" s="124"/>
      <c r="Q24" s="124"/>
      <c r="R24" s="176"/>
      <c r="S24" s="176"/>
      <c r="T24" s="124"/>
      <c r="U24" s="170"/>
      <c r="V24" s="3"/>
      <c r="W24" s="3"/>
      <c r="X24" s="3"/>
      <c r="Y24" s="3"/>
      <c r="Z24" s="3"/>
      <c r="AA24" s="3"/>
    </row>
    <row r="25" spans="1:27" ht="18" customHeight="1" x14ac:dyDescent="0.3">
      <c r="A25" s="169"/>
      <c r="B25" s="118"/>
      <c r="C25" s="119"/>
      <c r="D25" s="145">
        <f t="shared" si="0"/>
        <v>0</v>
      </c>
      <c r="E25" s="145">
        <f t="shared" si="1"/>
        <v>0</v>
      </c>
      <c r="F25" s="123"/>
      <c r="G25" s="180">
        <f t="shared" si="2"/>
        <v>0</v>
      </c>
      <c r="H25" s="184"/>
      <c r="I25" s="124"/>
      <c r="J25" s="123"/>
      <c r="K25" s="123"/>
      <c r="L25" s="124"/>
      <c r="M25" s="124"/>
      <c r="N25" s="123"/>
      <c r="O25" s="123"/>
      <c r="P25" s="124"/>
      <c r="Q25" s="124"/>
      <c r="R25" s="176"/>
      <c r="S25" s="176"/>
      <c r="T25" s="124"/>
      <c r="U25" s="170"/>
      <c r="V25" s="3"/>
      <c r="W25" s="3"/>
      <c r="X25" s="3"/>
      <c r="Y25" s="3"/>
      <c r="Z25" s="3"/>
      <c r="AA25" s="3"/>
    </row>
    <row r="26" spans="1:27" ht="18" customHeight="1" x14ac:dyDescent="0.3">
      <c r="A26" s="169"/>
      <c r="B26" s="118"/>
      <c r="C26" s="119"/>
      <c r="D26" s="145">
        <f t="shared" si="0"/>
        <v>0</v>
      </c>
      <c r="E26" s="145">
        <f t="shared" si="1"/>
        <v>0</v>
      </c>
      <c r="F26" s="123"/>
      <c r="G26" s="180">
        <f t="shared" si="2"/>
        <v>0</v>
      </c>
      <c r="H26" s="184"/>
      <c r="I26" s="124"/>
      <c r="J26" s="123"/>
      <c r="K26" s="123"/>
      <c r="L26" s="124"/>
      <c r="M26" s="124"/>
      <c r="N26" s="123"/>
      <c r="O26" s="123"/>
      <c r="P26" s="124"/>
      <c r="Q26" s="124"/>
      <c r="R26" s="176"/>
      <c r="S26" s="176"/>
      <c r="T26" s="124"/>
      <c r="U26" s="170"/>
      <c r="V26" s="3"/>
      <c r="W26" s="3"/>
      <c r="X26" s="3"/>
      <c r="Y26" s="3"/>
      <c r="Z26" s="3"/>
      <c r="AA26" s="3"/>
    </row>
    <row r="27" spans="1:27" ht="18" customHeight="1" x14ac:dyDescent="0.3">
      <c r="A27" s="169"/>
      <c r="B27" s="118"/>
      <c r="C27" s="119"/>
      <c r="D27" s="145">
        <f t="shared" si="0"/>
        <v>0</v>
      </c>
      <c r="E27" s="145">
        <f t="shared" si="1"/>
        <v>0</v>
      </c>
      <c r="F27" s="123"/>
      <c r="G27" s="180">
        <f t="shared" si="2"/>
        <v>0</v>
      </c>
      <c r="H27" s="184"/>
      <c r="I27" s="124"/>
      <c r="J27" s="123"/>
      <c r="K27" s="123"/>
      <c r="L27" s="124"/>
      <c r="M27" s="124"/>
      <c r="N27" s="123"/>
      <c r="O27" s="123"/>
      <c r="P27" s="124"/>
      <c r="Q27" s="124"/>
      <c r="R27" s="176"/>
      <c r="S27" s="176"/>
      <c r="T27" s="124"/>
      <c r="U27" s="170"/>
      <c r="V27" s="3"/>
      <c r="W27" s="3"/>
      <c r="X27" s="3"/>
      <c r="Y27" s="3"/>
      <c r="Z27" s="3"/>
      <c r="AA27" s="3"/>
    </row>
    <row r="28" spans="1:27" ht="18" customHeight="1" x14ac:dyDescent="0.3">
      <c r="A28" s="169"/>
      <c r="B28" s="118"/>
      <c r="C28" s="119"/>
      <c r="D28" s="145">
        <f t="shared" si="0"/>
        <v>0</v>
      </c>
      <c r="E28" s="145">
        <f t="shared" si="1"/>
        <v>0</v>
      </c>
      <c r="F28" s="123"/>
      <c r="G28" s="180">
        <f t="shared" si="2"/>
        <v>0</v>
      </c>
      <c r="H28" s="184"/>
      <c r="I28" s="124"/>
      <c r="J28" s="123"/>
      <c r="K28" s="123"/>
      <c r="L28" s="124"/>
      <c r="M28" s="124"/>
      <c r="N28" s="123"/>
      <c r="O28" s="123"/>
      <c r="P28" s="124"/>
      <c r="Q28" s="124"/>
      <c r="R28" s="176"/>
      <c r="S28" s="176"/>
      <c r="T28" s="124"/>
      <c r="U28" s="170"/>
      <c r="V28" s="3"/>
      <c r="W28" s="3"/>
      <c r="X28" s="3"/>
      <c r="Y28" s="3"/>
      <c r="Z28" s="3"/>
      <c r="AA28" s="3"/>
    </row>
    <row r="29" spans="1:27" ht="18" customHeight="1" x14ac:dyDescent="0.3">
      <c r="A29" s="169"/>
      <c r="B29" s="118"/>
      <c r="C29" s="119"/>
      <c r="D29" s="145">
        <f t="shared" si="0"/>
        <v>0</v>
      </c>
      <c r="E29" s="145">
        <f t="shared" si="1"/>
        <v>0</v>
      </c>
      <c r="F29" s="123"/>
      <c r="G29" s="180">
        <f t="shared" si="2"/>
        <v>0</v>
      </c>
      <c r="H29" s="184"/>
      <c r="I29" s="124"/>
      <c r="J29" s="123"/>
      <c r="K29" s="123"/>
      <c r="L29" s="124"/>
      <c r="M29" s="124"/>
      <c r="N29" s="123"/>
      <c r="O29" s="123"/>
      <c r="P29" s="124"/>
      <c r="Q29" s="124"/>
      <c r="R29" s="176"/>
      <c r="S29" s="176"/>
      <c r="T29" s="124"/>
      <c r="U29" s="170"/>
      <c r="V29" s="3"/>
      <c r="W29" s="3"/>
      <c r="X29" s="3"/>
      <c r="Y29" s="3"/>
      <c r="Z29" s="3"/>
      <c r="AA29" s="3"/>
    </row>
    <row r="30" spans="1:27" ht="18" customHeight="1" x14ac:dyDescent="0.3">
      <c r="A30" s="171"/>
      <c r="B30" s="125"/>
      <c r="C30" s="126"/>
      <c r="D30" s="146">
        <f t="shared" si="0"/>
        <v>0</v>
      </c>
      <c r="E30" s="146">
        <f t="shared" si="1"/>
        <v>0</v>
      </c>
      <c r="F30" s="128"/>
      <c r="G30" s="181">
        <f t="shared" si="2"/>
        <v>0</v>
      </c>
      <c r="H30" s="185"/>
      <c r="I30" s="127"/>
      <c r="J30" s="128"/>
      <c r="K30" s="128"/>
      <c r="L30" s="127"/>
      <c r="M30" s="127"/>
      <c r="N30" s="128"/>
      <c r="O30" s="128"/>
      <c r="P30" s="127"/>
      <c r="Q30" s="127"/>
      <c r="R30" s="177"/>
      <c r="S30" s="177"/>
      <c r="T30" s="127"/>
      <c r="U30" s="172"/>
      <c r="V30" s="3"/>
      <c r="W30" s="3"/>
      <c r="X30" s="3"/>
      <c r="Y30" s="3"/>
      <c r="Z30" s="3"/>
      <c r="AA30" s="3"/>
    </row>
    <row r="31" spans="1:27" ht="20.149999999999999" customHeight="1" thickBot="1" x14ac:dyDescent="0.35">
      <c r="A31" s="173" t="s">
        <v>56</v>
      </c>
      <c r="B31" s="129"/>
      <c r="C31" s="130"/>
      <c r="D31" s="147">
        <f t="shared" ref="D31:G31" si="3">SUM(D7:D30)</f>
        <v>0</v>
      </c>
      <c r="E31" s="147">
        <f t="shared" si="3"/>
        <v>0</v>
      </c>
      <c r="F31" s="147">
        <f t="shared" si="3"/>
        <v>0</v>
      </c>
      <c r="G31" s="182">
        <f t="shared" si="3"/>
        <v>0</v>
      </c>
      <c r="H31" s="186">
        <f t="shared" ref="H31:Q31" si="4">SUM(H7:H30)</f>
        <v>0</v>
      </c>
      <c r="I31" s="131">
        <f t="shared" si="4"/>
        <v>0</v>
      </c>
      <c r="J31" s="132">
        <f t="shared" si="4"/>
        <v>0</v>
      </c>
      <c r="K31" s="132">
        <f t="shared" si="4"/>
        <v>0</v>
      </c>
      <c r="L31" s="131">
        <f t="shared" si="4"/>
        <v>0</v>
      </c>
      <c r="M31" s="131">
        <f t="shared" si="4"/>
        <v>0</v>
      </c>
      <c r="N31" s="132">
        <f t="shared" si="4"/>
        <v>0</v>
      </c>
      <c r="O31" s="132">
        <f t="shared" si="4"/>
        <v>0</v>
      </c>
      <c r="P31" s="131">
        <f t="shared" si="4"/>
        <v>0</v>
      </c>
      <c r="Q31" s="131">
        <f t="shared" si="4"/>
        <v>0</v>
      </c>
      <c r="R31" s="178">
        <f t="shared" ref="R31:U31" si="5">SUM(R7:R30)</f>
        <v>0</v>
      </c>
      <c r="S31" s="178">
        <f t="shared" si="5"/>
        <v>0</v>
      </c>
      <c r="T31" s="131">
        <f t="shared" si="5"/>
        <v>0</v>
      </c>
      <c r="U31" s="174">
        <f t="shared" si="5"/>
        <v>0</v>
      </c>
      <c r="V31" s="3"/>
      <c r="W31" s="3"/>
      <c r="X31" s="3"/>
      <c r="Y31" s="3"/>
      <c r="Z31" s="3"/>
      <c r="AA31" s="3"/>
    </row>
    <row r="32" spans="1:27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  <row r="40" ht="12" customHeight="1" x14ac:dyDescent="0.25"/>
    <row r="41" ht="12" customHeight="1" x14ac:dyDescent="0.25"/>
    <row r="42" ht="12" customHeight="1" x14ac:dyDescent="0.25"/>
    <row r="43" ht="12" customHeight="1" x14ac:dyDescent="0.25"/>
    <row r="44" ht="12" customHeight="1" x14ac:dyDescent="0.25"/>
    <row r="45" ht="12" customHeight="1" x14ac:dyDescent="0.25"/>
    <row r="46" ht="12" customHeight="1" x14ac:dyDescent="0.25"/>
    <row r="47" ht="12" customHeight="1" x14ac:dyDescent="0.25"/>
    <row r="48" ht="12" customHeight="1" x14ac:dyDescent="0.25"/>
    <row r="49" ht="12" customHeight="1" x14ac:dyDescent="0.25"/>
    <row r="50" ht="12" customHeight="1" x14ac:dyDescent="0.25"/>
    <row r="51" ht="12" customHeight="1" x14ac:dyDescent="0.25"/>
    <row r="52" ht="12" customHeight="1" x14ac:dyDescent="0.25"/>
    <row r="53" ht="12" customHeight="1" x14ac:dyDescent="0.25"/>
    <row r="54" ht="12" customHeight="1" x14ac:dyDescent="0.25"/>
    <row r="55" ht="12" customHeight="1" x14ac:dyDescent="0.25"/>
    <row r="56" ht="12" customHeight="1" x14ac:dyDescent="0.25"/>
    <row r="57" ht="12" customHeight="1" x14ac:dyDescent="0.25"/>
    <row r="58" ht="12" customHeight="1" x14ac:dyDescent="0.25"/>
    <row r="59" ht="12" customHeight="1" x14ac:dyDescent="0.25"/>
    <row r="60" ht="12" customHeight="1" x14ac:dyDescent="0.25"/>
    <row r="61" ht="12" customHeight="1" x14ac:dyDescent="0.25"/>
    <row r="62" ht="12" customHeight="1" x14ac:dyDescent="0.25"/>
    <row r="63" ht="12" customHeight="1" x14ac:dyDescent="0.25"/>
    <row r="64" ht="12" customHeight="1" x14ac:dyDescent="0.25"/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" customHeight="1" x14ac:dyDescent="0.25"/>
    <row r="112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  <row r="232" ht="12" customHeight="1" x14ac:dyDescent="0.25"/>
    <row r="233" ht="12" customHeight="1" x14ac:dyDescent="0.25"/>
    <row r="234" ht="12" customHeight="1" x14ac:dyDescent="0.25"/>
    <row r="235" ht="12" customHeight="1" x14ac:dyDescent="0.25"/>
    <row r="236" ht="12" customHeight="1" x14ac:dyDescent="0.25"/>
    <row r="237" ht="12" customHeight="1" x14ac:dyDescent="0.25"/>
    <row r="238" ht="12" customHeight="1" x14ac:dyDescent="0.25"/>
    <row r="239" ht="12" customHeight="1" x14ac:dyDescent="0.25"/>
    <row r="240" ht="12" customHeight="1" x14ac:dyDescent="0.25"/>
    <row r="241" ht="12" customHeight="1" x14ac:dyDescent="0.25"/>
    <row r="242" ht="12" customHeight="1" x14ac:dyDescent="0.25"/>
    <row r="243" ht="12" customHeight="1" x14ac:dyDescent="0.25"/>
    <row r="244" ht="12" customHeight="1" x14ac:dyDescent="0.25"/>
    <row r="245" ht="12" customHeight="1" x14ac:dyDescent="0.25"/>
    <row r="246" ht="12" customHeight="1" x14ac:dyDescent="0.25"/>
    <row r="247" ht="12" customHeight="1" x14ac:dyDescent="0.25"/>
    <row r="248" ht="12" customHeight="1" x14ac:dyDescent="0.25"/>
    <row r="249" ht="12" customHeight="1" x14ac:dyDescent="0.25"/>
    <row r="250" ht="12" customHeight="1" x14ac:dyDescent="0.25"/>
    <row r="251" ht="12" customHeight="1" x14ac:dyDescent="0.25"/>
    <row r="252" ht="12" customHeight="1" x14ac:dyDescent="0.25"/>
    <row r="253" ht="12" customHeight="1" x14ac:dyDescent="0.25"/>
    <row r="254" ht="12" customHeight="1" x14ac:dyDescent="0.25"/>
    <row r="255" ht="12" customHeight="1" x14ac:dyDescent="0.25"/>
    <row r="256" ht="12" customHeight="1" x14ac:dyDescent="0.25"/>
    <row r="257" ht="12" customHeight="1" x14ac:dyDescent="0.25"/>
    <row r="258" ht="12" customHeight="1" x14ac:dyDescent="0.25"/>
    <row r="259" ht="12" customHeight="1" x14ac:dyDescent="0.25"/>
    <row r="260" ht="12" customHeight="1" x14ac:dyDescent="0.25"/>
    <row r="261" ht="12" customHeight="1" x14ac:dyDescent="0.25"/>
    <row r="262" ht="12" customHeight="1" x14ac:dyDescent="0.25"/>
    <row r="263" ht="12" customHeight="1" x14ac:dyDescent="0.25"/>
    <row r="264" ht="12" customHeight="1" x14ac:dyDescent="0.25"/>
    <row r="265" ht="12" customHeight="1" x14ac:dyDescent="0.25"/>
    <row r="266" ht="12" customHeight="1" x14ac:dyDescent="0.25"/>
    <row r="267" ht="12" customHeight="1" x14ac:dyDescent="0.25"/>
    <row r="268" ht="12" customHeight="1" x14ac:dyDescent="0.25"/>
    <row r="269" ht="12" customHeight="1" x14ac:dyDescent="0.25"/>
    <row r="270" ht="12" customHeight="1" x14ac:dyDescent="0.25"/>
    <row r="271" ht="12" customHeight="1" x14ac:dyDescent="0.25"/>
    <row r="272" ht="12" customHeight="1" x14ac:dyDescent="0.25"/>
    <row r="273" ht="12" customHeight="1" x14ac:dyDescent="0.25"/>
    <row r="274" ht="12" customHeight="1" x14ac:dyDescent="0.25"/>
    <row r="275" ht="12" customHeight="1" x14ac:dyDescent="0.25"/>
    <row r="276" ht="12" customHeight="1" x14ac:dyDescent="0.25"/>
    <row r="277" ht="12" customHeight="1" x14ac:dyDescent="0.25"/>
    <row r="278" ht="12" customHeight="1" x14ac:dyDescent="0.25"/>
    <row r="279" ht="12" customHeight="1" x14ac:dyDescent="0.25"/>
    <row r="280" ht="12" customHeight="1" x14ac:dyDescent="0.25"/>
    <row r="281" ht="12" customHeight="1" x14ac:dyDescent="0.25"/>
    <row r="282" ht="12" customHeight="1" x14ac:dyDescent="0.25"/>
    <row r="283" ht="12" customHeight="1" x14ac:dyDescent="0.25"/>
    <row r="284" ht="12" customHeight="1" x14ac:dyDescent="0.25"/>
    <row r="285" ht="12" customHeight="1" x14ac:dyDescent="0.25"/>
    <row r="286" ht="12" customHeight="1" x14ac:dyDescent="0.25"/>
    <row r="287" ht="12" customHeight="1" x14ac:dyDescent="0.25"/>
    <row r="288" ht="12" customHeight="1" x14ac:dyDescent="0.25"/>
    <row r="289" ht="12" customHeight="1" x14ac:dyDescent="0.25"/>
    <row r="290" ht="12" customHeight="1" x14ac:dyDescent="0.25"/>
    <row r="291" ht="12" customHeight="1" x14ac:dyDescent="0.25"/>
    <row r="292" ht="12" customHeight="1" x14ac:dyDescent="0.25"/>
    <row r="293" ht="12" customHeight="1" x14ac:dyDescent="0.25"/>
    <row r="294" ht="12" customHeight="1" x14ac:dyDescent="0.25"/>
    <row r="295" ht="12" customHeight="1" x14ac:dyDescent="0.25"/>
    <row r="296" ht="12" customHeight="1" x14ac:dyDescent="0.25"/>
    <row r="297" ht="12" customHeight="1" x14ac:dyDescent="0.25"/>
    <row r="298" ht="12" customHeight="1" x14ac:dyDescent="0.25"/>
    <row r="299" ht="12" customHeight="1" x14ac:dyDescent="0.25"/>
    <row r="300" ht="12" customHeight="1" x14ac:dyDescent="0.25"/>
    <row r="301" ht="12" customHeight="1" x14ac:dyDescent="0.25"/>
    <row r="302" ht="12" customHeight="1" x14ac:dyDescent="0.25"/>
    <row r="303" ht="12" customHeight="1" x14ac:dyDescent="0.25"/>
    <row r="304" ht="12" customHeight="1" x14ac:dyDescent="0.25"/>
    <row r="305" ht="12" customHeight="1" x14ac:dyDescent="0.25"/>
    <row r="306" ht="12" customHeight="1" x14ac:dyDescent="0.25"/>
    <row r="307" ht="12" customHeight="1" x14ac:dyDescent="0.25"/>
    <row r="308" ht="12" customHeight="1" x14ac:dyDescent="0.25"/>
    <row r="309" ht="12" customHeight="1" x14ac:dyDescent="0.25"/>
    <row r="310" ht="12" customHeight="1" x14ac:dyDescent="0.25"/>
    <row r="311" ht="12" customHeight="1" x14ac:dyDescent="0.25"/>
    <row r="312" ht="12" customHeight="1" x14ac:dyDescent="0.25"/>
    <row r="313" ht="12" customHeight="1" x14ac:dyDescent="0.25"/>
    <row r="314" ht="12" customHeight="1" x14ac:dyDescent="0.25"/>
    <row r="315" ht="12" customHeight="1" x14ac:dyDescent="0.25"/>
    <row r="316" ht="12" customHeight="1" x14ac:dyDescent="0.25"/>
    <row r="317" ht="12" customHeight="1" x14ac:dyDescent="0.25"/>
    <row r="318" ht="12" customHeight="1" x14ac:dyDescent="0.25"/>
    <row r="319" ht="12" customHeight="1" x14ac:dyDescent="0.25"/>
    <row r="320" ht="12" customHeight="1" x14ac:dyDescent="0.25"/>
    <row r="321" ht="12" customHeight="1" x14ac:dyDescent="0.25"/>
    <row r="322" ht="12" customHeight="1" x14ac:dyDescent="0.25"/>
    <row r="323" ht="12" customHeight="1" x14ac:dyDescent="0.25"/>
    <row r="324" ht="12" customHeight="1" x14ac:dyDescent="0.25"/>
    <row r="325" ht="12" customHeight="1" x14ac:dyDescent="0.25"/>
    <row r="326" ht="12" customHeight="1" x14ac:dyDescent="0.25"/>
    <row r="327" ht="12" customHeight="1" x14ac:dyDescent="0.25"/>
    <row r="328" ht="12" customHeight="1" x14ac:dyDescent="0.25"/>
    <row r="329" ht="12" customHeight="1" x14ac:dyDescent="0.25"/>
    <row r="330" ht="12" customHeight="1" x14ac:dyDescent="0.25"/>
    <row r="331" ht="12" customHeight="1" x14ac:dyDescent="0.25"/>
    <row r="332" ht="12" customHeight="1" x14ac:dyDescent="0.25"/>
    <row r="333" ht="12" customHeight="1" x14ac:dyDescent="0.25"/>
    <row r="334" ht="12" customHeight="1" x14ac:dyDescent="0.25"/>
    <row r="335" ht="12" customHeight="1" x14ac:dyDescent="0.25"/>
    <row r="336" ht="12" customHeight="1" x14ac:dyDescent="0.25"/>
    <row r="337" ht="12" customHeight="1" x14ac:dyDescent="0.25"/>
    <row r="338" ht="12" customHeight="1" x14ac:dyDescent="0.25"/>
    <row r="339" ht="12" customHeight="1" x14ac:dyDescent="0.25"/>
    <row r="340" ht="12" customHeight="1" x14ac:dyDescent="0.25"/>
    <row r="341" ht="12" customHeight="1" x14ac:dyDescent="0.25"/>
    <row r="342" ht="12" customHeight="1" x14ac:dyDescent="0.25"/>
    <row r="343" ht="12" customHeight="1" x14ac:dyDescent="0.25"/>
    <row r="344" ht="12" customHeight="1" x14ac:dyDescent="0.25"/>
    <row r="345" ht="12" customHeight="1" x14ac:dyDescent="0.25"/>
    <row r="346" ht="12" customHeight="1" x14ac:dyDescent="0.25"/>
    <row r="347" ht="12" customHeight="1" x14ac:dyDescent="0.25"/>
    <row r="348" ht="12" customHeight="1" x14ac:dyDescent="0.25"/>
    <row r="349" ht="12" customHeight="1" x14ac:dyDescent="0.25"/>
    <row r="350" ht="12" customHeight="1" x14ac:dyDescent="0.25"/>
    <row r="351" ht="12" customHeight="1" x14ac:dyDescent="0.25"/>
    <row r="352" ht="12" customHeight="1" x14ac:dyDescent="0.25"/>
    <row r="353" ht="12" customHeight="1" x14ac:dyDescent="0.25"/>
    <row r="354" ht="12" customHeight="1" x14ac:dyDescent="0.25"/>
    <row r="355" ht="12" customHeight="1" x14ac:dyDescent="0.25"/>
    <row r="356" ht="12" customHeight="1" x14ac:dyDescent="0.25"/>
    <row r="357" ht="12" customHeight="1" x14ac:dyDescent="0.25"/>
    <row r="358" ht="12" customHeight="1" x14ac:dyDescent="0.25"/>
    <row r="359" ht="12" customHeight="1" x14ac:dyDescent="0.25"/>
    <row r="360" ht="12" customHeight="1" x14ac:dyDescent="0.25"/>
    <row r="361" ht="12" customHeight="1" x14ac:dyDescent="0.25"/>
    <row r="362" ht="12" customHeight="1" x14ac:dyDescent="0.25"/>
    <row r="363" ht="12" customHeight="1" x14ac:dyDescent="0.25"/>
    <row r="364" ht="12" customHeight="1" x14ac:dyDescent="0.25"/>
    <row r="365" ht="12" customHeight="1" x14ac:dyDescent="0.25"/>
    <row r="366" ht="12" customHeight="1" x14ac:dyDescent="0.25"/>
    <row r="367" ht="12" customHeight="1" x14ac:dyDescent="0.25"/>
    <row r="368" ht="12" customHeight="1" x14ac:dyDescent="0.25"/>
    <row r="369" ht="12" customHeight="1" x14ac:dyDescent="0.25"/>
    <row r="370" ht="12" customHeight="1" x14ac:dyDescent="0.25"/>
    <row r="371" ht="12" customHeight="1" x14ac:dyDescent="0.25"/>
    <row r="372" ht="12" customHeight="1" x14ac:dyDescent="0.25"/>
    <row r="373" ht="12" customHeight="1" x14ac:dyDescent="0.25"/>
    <row r="374" ht="12" customHeight="1" x14ac:dyDescent="0.25"/>
    <row r="375" ht="12" customHeight="1" x14ac:dyDescent="0.25"/>
    <row r="376" ht="12" customHeight="1" x14ac:dyDescent="0.25"/>
    <row r="377" ht="12" customHeight="1" x14ac:dyDescent="0.25"/>
    <row r="378" ht="12" customHeight="1" x14ac:dyDescent="0.25"/>
    <row r="379" ht="12" customHeight="1" x14ac:dyDescent="0.25"/>
    <row r="380" ht="12" customHeight="1" x14ac:dyDescent="0.25"/>
    <row r="381" ht="12" customHeight="1" x14ac:dyDescent="0.25"/>
    <row r="382" ht="12" customHeight="1" x14ac:dyDescent="0.25"/>
    <row r="383" ht="12" customHeight="1" x14ac:dyDescent="0.25"/>
    <row r="384" ht="12" customHeight="1" x14ac:dyDescent="0.25"/>
    <row r="385" ht="12" customHeight="1" x14ac:dyDescent="0.25"/>
    <row r="386" ht="12" customHeight="1" x14ac:dyDescent="0.25"/>
    <row r="387" ht="12" customHeight="1" x14ac:dyDescent="0.25"/>
    <row r="388" ht="12" customHeight="1" x14ac:dyDescent="0.25"/>
    <row r="389" ht="12" customHeight="1" x14ac:dyDescent="0.25"/>
    <row r="390" ht="12" customHeight="1" x14ac:dyDescent="0.25"/>
    <row r="391" ht="12" customHeight="1" x14ac:dyDescent="0.25"/>
    <row r="392" ht="12" customHeight="1" x14ac:dyDescent="0.25"/>
    <row r="393" ht="12" customHeight="1" x14ac:dyDescent="0.25"/>
    <row r="394" ht="12" customHeight="1" x14ac:dyDescent="0.25"/>
    <row r="395" ht="12" customHeight="1" x14ac:dyDescent="0.25"/>
    <row r="396" ht="12" customHeight="1" x14ac:dyDescent="0.25"/>
    <row r="397" ht="12" customHeight="1" x14ac:dyDescent="0.25"/>
    <row r="398" ht="12" customHeight="1" x14ac:dyDescent="0.25"/>
    <row r="399" ht="12" customHeight="1" x14ac:dyDescent="0.25"/>
    <row r="400" ht="12" customHeight="1" x14ac:dyDescent="0.25"/>
    <row r="401" ht="12" customHeight="1" x14ac:dyDescent="0.25"/>
    <row r="402" ht="12" customHeight="1" x14ac:dyDescent="0.25"/>
    <row r="403" ht="12" customHeight="1" x14ac:dyDescent="0.25"/>
    <row r="404" ht="12" customHeight="1" x14ac:dyDescent="0.25"/>
    <row r="405" ht="12" customHeight="1" x14ac:dyDescent="0.25"/>
    <row r="406" ht="12" customHeight="1" x14ac:dyDescent="0.25"/>
    <row r="407" ht="12" customHeight="1" x14ac:dyDescent="0.25"/>
    <row r="408" ht="12" customHeight="1" x14ac:dyDescent="0.25"/>
    <row r="409" ht="12" customHeight="1" x14ac:dyDescent="0.25"/>
    <row r="410" ht="12" customHeight="1" x14ac:dyDescent="0.25"/>
    <row r="411" ht="12" customHeight="1" x14ac:dyDescent="0.25"/>
    <row r="412" ht="12" customHeight="1" x14ac:dyDescent="0.25"/>
    <row r="413" ht="12" customHeight="1" x14ac:dyDescent="0.25"/>
    <row r="414" ht="12" customHeight="1" x14ac:dyDescent="0.25"/>
    <row r="415" ht="12" customHeight="1" x14ac:dyDescent="0.25"/>
    <row r="416" ht="12" customHeight="1" x14ac:dyDescent="0.25"/>
    <row r="417" ht="12" customHeight="1" x14ac:dyDescent="0.25"/>
    <row r="418" ht="12" customHeight="1" x14ac:dyDescent="0.25"/>
    <row r="419" ht="12" customHeight="1" x14ac:dyDescent="0.25"/>
    <row r="420" ht="12" customHeight="1" x14ac:dyDescent="0.25"/>
    <row r="421" ht="12" customHeight="1" x14ac:dyDescent="0.25"/>
    <row r="422" ht="12" customHeight="1" x14ac:dyDescent="0.25"/>
    <row r="423" ht="12" customHeight="1" x14ac:dyDescent="0.25"/>
    <row r="424" ht="12" customHeight="1" x14ac:dyDescent="0.25"/>
    <row r="425" ht="12" customHeight="1" x14ac:dyDescent="0.25"/>
    <row r="426" ht="12" customHeight="1" x14ac:dyDescent="0.25"/>
    <row r="427" ht="12" customHeight="1" x14ac:dyDescent="0.25"/>
    <row r="428" ht="12" customHeight="1" x14ac:dyDescent="0.25"/>
    <row r="429" ht="12" customHeight="1" x14ac:dyDescent="0.25"/>
    <row r="430" ht="12" customHeight="1" x14ac:dyDescent="0.25"/>
    <row r="431" ht="12" customHeight="1" x14ac:dyDescent="0.25"/>
    <row r="432" ht="12" customHeight="1" x14ac:dyDescent="0.25"/>
    <row r="433" ht="12" customHeight="1" x14ac:dyDescent="0.25"/>
    <row r="434" ht="12" customHeight="1" x14ac:dyDescent="0.25"/>
    <row r="435" ht="12" customHeight="1" x14ac:dyDescent="0.25"/>
    <row r="436" ht="12" customHeight="1" x14ac:dyDescent="0.25"/>
    <row r="437" ht="12" customHeight="1" x14ac:dyDescent="0.25"/>
    <row r="438" ht="12" customHeight="1" x14ac:dyDescent="0.25"/>
    <row r="439" ht="12" customHeight="1" x14ac:dyDescent="0.25"/>
    <row r="440" ht="12" customHeight="1" x14ac:dyDescent="0.25"/>
    <row r="441" ht="12" customHeight="1" x14ac:dyDescent="0.25"/>
    <row r="442" ht="12" customHeight="1" x14ac:dyDescent="0.25"/>
    <row r="443" ht="12" customHeight="1" x14ac:dyDescent="0.25"/>
    <row r="444" ht="12" customHeight="1" x14ac:dyDescent="0.25"/>
    <row r="445" ht="12" customHeight="1" x14ac:dyDescent="0.25"/>
    <row r="446" ht="12" customHeight="1" x14ac:dyDescent="0.25"/>
    <row r="447" ht="12" customHeight="1" x14ac:dyDescent="0.25"/>
    <row r="448" ht="12" customHeight="1" x14ac:dyDescent="0.25"/>
    <row r="449" ht="12" customHeight="1" x14ac:dyDescent="0.25"/>
    <row r="450" ht="12" customHeight="1" x14ac:dyDescent="0.25"/>
    <row r="451" ht="12" customHeight="1" x14ac:dyDescent="0.25"/>
    <row r="452" ht="12" customHeight="1" x14ac:dyDescent="0.25"/>
    <row r="453" ht="12" customHeight="1" x14ac:dyDescent="0.25"/>
    <row r="454" ht="12" customHeight="1" x14ac:dyDescent="0.25"/>
    <row r="455" ht="12" customHeight="1" x14ac:dyDescent="0.25"/>
    <row r="456" ht="12" customHeight="1" x14ac:dyDescent="0.25"/>
    <row r="457" ht="12" customHeight="1" x14ac:dyDescent="0.25"/>
    <row r="458" ht="12" customHeight="1" x14ac:dyDescent="0.25"/>
    <row r="459" ht="12" customHeight="1" x14ac:dyDescent="0.25"/>
    <row r="460" ht="12" customHeight="1" x14ac:dyDescent="0.25"/>
    <row r="461" ht="12" customHeight="1" x14ac:dyDescent="0.25"/>
    <row r="462" ht="12" customHeight="1" x14ac:dyDescent="0.25"/>
    <row r="463" ht="12" customHeight="1" x14ac:dyDescent="0.25"/>
    <row r="464" ht="12" customHeight="1" x14ac:dyDescent="0.25"/>
    <row r="465" ht="12" customHeight="1" x14ac:dyDescent="0.25"/>
    <row r="466" ht="12" customHeight="1" x14ac:dyDescent="0.25"/>
    <row r="467" ht="12" customHeight="1" x14ac:dyDescent="0.25"/>
    <row r="468" ht="12" customHeight="1" x14ac:dyDescent="0.25"/>
    <row r="469" ht="12" customHeight="1" x14ac:dyDescent="0.25"/>
    <row r="470" ht="12" customHeight="1" x14ac:dyDescent="0.25"/>
    <row r="471" ht="12" customHeight="1" x14ac:dyDescent="0.25"/>
    <row r="472" ht="12" customHeight="1" x14ac:dyDescent="0.25"/>
    <row r="473" ht="12" customHeight="1" x14ac:dyDescent="0.25"/>
    <row r="474" ht="12" customHeight="1" x14ac:dyDescent="0.25"/>
    <row r="475" ht="12" customHeight="1" x14ac:dyDescent="0.25"/>
    <row r="476" ht="12" customHeight="1" x14ac:dyDescent="0.25"/>
    <row r="477" ht="12" customHeight="1" x14ac:dyDescent="0.25"/>
    <row r="478" ht="12" customHeight="1" x14ac:dyDescent="0.25"/>
    <row r="479" ht="12" customHeight="1" x14ac:dyDescent="0.25"/>
    <row r="480" ht="12" customHeight="1" x14ac:dyDescent="0.25"/>
    <row r="481" ht="12" customHeight="1" x14ac:dyDescent="0.25"/>
    <row r="482" ht="12" customHeight="1" x14ac:dyDescent="0.25"/>
    <row r="483" ht="12" customHeight="1" x14ac:dyDescent="0.25"/>
    <row r="484" ht="12" customHeight="1" x14ac:dyDescent="0.25"/>
    <row r="485" ht="12" customHeight="1" x14ac:dyDescent="0.25"/>
    <row r="486" ht="12" customHeight="1" x14ac:dyDescent="0.25"/>
    <row r="487" ht="12" customHeight="1" x14ac:dyDescent="0.25"/>
    <row r="488" ht="12" customHeight="1" x14ac:dyDescent="0.25"/>
    <row r="489" ht="12" customHeight="1" x14ac:dyDescent="0.25"/>
    <row r="490" ht="12" customHeight="1" x14ac:dyDescent="0.25"/>
    <row r="491" ht="12" customHeight="1" x14ac:dyDescent="0.25"/>
    <row r="492" ht="12" customHeight="1" x14ac:dyDescent="0.25"/>
    <row r="493" ht="12" customHeight="1" x14ac:dyDescent="0.25"/>
    <row r="494" ht="12" customHeight="1" x14ac:dyDescent="0.25"/>
    <row r="495" ht="12" customHeight="1" x14ac:dyDescent="0.25"/>
    <row r="496" ht="12" customHeight="1" x14ac:dyDescent="0.25"/>
    <row r="497" ht="12" customHeight="1" x14ac:dyDescent="0.25"/>
    <row r="498" ht="12" customHeight="1" x14ac:dyDescent="0.25"/>
    <row r="499" ht="12" customHeight="1" x14ac:dyDescent="0.25"/>
    <row r="500" ht="12" customHeight="1" x14ac:dyDescent="0.25"/>
    <row r="501" ht="12" customHeight="1" x14ac:dyDescent="0.25"/>
    <row r="502" ht="12" customHeight="1" x14ac:dyDescent="0.25"/>
    <row r="503" ht="12" customHeight="1" x14ac:dyDescent="0.25"/>
    <row r="504" ht="12" customHeight="1" x14ac:dyDescent="0.25"/>
    <row r="505" ht="12" customHeight="1" x14ac:dyDescent="0.25"/>
    <row r="506" ht="12" customHeight="1" x14ac:dyDescent="0.25"/>
    <row r="507" ht="12" customHeight="1" x14ac:dyDescent="0.25"/>
    <row r="508" ht="12" customHeight="1" x14ac:dyDescent="0.25"/>
    <row r="509" ht="12" customHeight="1" x14ac:dyDescent="0.25"/>
    <row r="510" ht="12" customHeight="1" x14ac:dyDescent="0.25"/>
    <row r="511" ht="12" customHeight="1" x14ac:dyDescent="0.25"/>
    <row r="512" ht="12" customHeight="1" x14ac:dyDescent="0.25"/>
    <row r="513" ht="12" customHeight="1" x14ac:dyDescent="0.25"/>
    <row r="514" ht="12" customHeight="1" x14ac:dyDescent="0.25"/>
    <row r="515" ht="12" customHeight="1" x14ac:dyDescent="0.25"/>
    <row r="516" ht="12" customHeight="1" x14ac:dyDescent="0.25"/>
    <row r="517" ht="12" customHeight="1" x14ac:dyDescent="0.25"/>
    <row r="518" ht="12" customHeight="1" x14ac:dyDescent="0.25"/>
    <row r="519" ht="12" customHeight="1" x14ac:dyDescent="0.25"/>
    <row r="520" ht="12" customHeight="1" x14ac:dyDescent="0.25"/>
    <row r="521" ht="12" customHeight="1" x14ac:dyDescent="0.25"/>
    <row r="522" ht="12" customHeight="1" x14ac:dyDescent="0.25"/>
    <row r="523" ht="12" customHeight="1" x14ac:dyDescent="0.25"/>
    <row r="524" ht="12" customHeight="1" x14ac:dyDescent="0.25"/>
    <row r="525" ht="12" customHeight="1" x14ac:dyDescent="0.25"/>
    <row r="526" ht="12" customHeight="1" x14ac:dyDescent="0.25"/>
    <row r="527" ht="12" customHeight="1" x14ac:dyDescent="0.25"/>
    <row r="528" ht="12" customHeight="1" x14ac:dyDescent="0.25"/>
    <row r="529" ht="12" customHeight="1" x14ac:dyDescent="0.25"/>
    <row r="530" ht="12" customHeight="1" x14ac:dyDescent="0.25"/>
    <row r="531" ht="12" customHeight="1" x14ac:dyDescent="0.25"/>
    <row r="532" ht="12" customHeight="1" x14ac:dyDescent="0.25"/>
    <row r="533" ht="12" customHeight="1" x14ac:dyDescent="0.25"/>
    <row r="534" ht="12" customHeight="1" x14ac:dyDescent="0.25"/>
    <row r="535" ht="12" customHeight="1" x14ac:dyDescent="0.25"/>
    <row r="536" ht="12" customHeight="1" x14ac:dyDescent="0.25"/>
    <row r="537" ht="12" customHeight="1" x14ac:dyDescent="0.25"/>
    <row r="538" ht="12" customHeight="1" x14ac:dyDescent="0.25"/>
    <row r="539" ht="12" customHeight="1" x14ac:dyDescent="0.25"/>
    <row r="540" ht="12" customHeight="1" x14ac:dyDescent="0.25"/>
    <row r="541" ht="12" customHeight="1" x14ac:dyDescent="0.25"/>
    <row r="542" ht="12" customHeight="1" x14ac:dyDescent="0.25"/>
    <row r="543" ht="12" customHeight="1" x14ac:dyDescent="0.25"/>
    <row r="544" ht="12" customHeight="1" x14ac:dyDescent="0.25"/>
    <row r="545" ht="12" customHeight="1" x14ac:dyDescent="0.25"/>
    <row r="546" ht="12" customHeight="1" x14ac:dyDescent="0.25"/>
    <row r="547" ht="12" customHeight="1" x14ac:dyDescent="0.25"/>
    <row r="548" ht="12" customHeight="1" x14ac:dyDescent="0.25"/>
    <row r="549" ht="12" customHeight="1" x14ac:dyDescent="0.25"/>
    <row r="550" ht="12" customHeight="1" x14ac:dyDescent="0.25"/>
    <row r="551" ht="12" customHeight="1" x14ac:dyDescent="0.25"/>
    <row r="552" ht="12" customHeight="1" x14ac:dyDescent="0.25"/>
    <row r="553" ht="12" customHeight="1" x14ac:dyDescent="0.25"/>
    <row r="554" ht="12" customHeight="1" x14ac:dyDescent="0.25"/>
    <row r="555" ht="12" customHeight="1" x14ac:dyDescent="0.25"/>
    <row r="556" ht="12" customHeight="1" x14ac:dyDescent="0.25"/>
    <row r="557" ht="12" customHeight="1" x14ac:dyDescent="0.25"/>
    <row r="558" ht="12" customHeight="1" x14ac:dyDescent="0.25"/>
    <row r="559" ht="12" customHeight="1" x14ac:dyDescent="0.25"/>
    <row r="560" ht="12" customHeight="1" x14ac:dyDescent="0.25"/>
    <row r="561" ht="12" customHeight="1" x14ac:dyDescent="0.25"/>
    <row r="562" ht="12" customHeight="1" x14ac:dyDescent="0.25"/>
    <row r="563" ht="12" customHeight="1" x14ac:dyDescent="0.25"/>
    <row r="564" ht="12" customHeight="1" x14ac:dyDescent="0.25"/>
    <row r="565" ht="12" customHeight="1" x14ac:dyDescent="0.25"/>
    <row r="566" ht="12" customHeight="1" x14ac:dyDescent="0.25"/>
    <row r="567" ht="12" customHeight="1" x14ac:dyDescent="0.25"/>
    <row r="568" ht="12" customHeight="1" x14ac:dyDescent="0.25"/>
    <row r="569" ht="12" customHeight="1" x14ac:dyDescent="0.25"/>
    <row r="570" ht="12" customHeight="1" x14ac:dyDescent="0.25"/>
    <row r="571" ht="12" customHeight="1" x14ac:dyDescent="0.25"/>
    <row r="572" ht="12" customHeight="1" x14ac:dyDescent="0.25"/>
    <row r="573" ht="12" customHeight="1" x14ac:dyDescent="0.25"/>
    <row r="574" ht="12" customHeight="1" x14ac:dyDescent="0.25"/>
    <row r="575" ht="12" customHeight="1" x14ac:dyDescent="0.25"/>
    <row r="576" ht="12" customHeight="1" x14ac:dyDescent="0.25"/>
    <row r="577" ht="12" customHeight="1" x14ac:dyDescent="0.25"/>
    <row r="578" ht="12" customHeight="1" x14ac:dyDescent="0.25"/>
    <row r="579" ht="12" customHeight="1" x14ac:dyDescent="0.25"/>
    <row r="580" ht="12" customHeight="1" x14ac:dyDescent="0.25"/>
    <row r="581" ht="12" customHeight="1" x14ac:dyDescent="0.25"/>
    <row r="582" ht="12" customHeight="1" x14ac:dyDescent="0.25"/>
    <row r="583" ht="12" customHeight="1" x14ac:dyDescent="0.25"/>
    <row r="584" ht="12" customHeight="1" x14ac:dyDescent="0.25"/>
    <row r="585" ht="12" customHeight="1" x14ac:dyDescent="0.25"/>
    <row r="586" ht="12" customHeight="1" x14ac:dyDescent="0.25"/>
    <row r="587" ht="12" customHeight="1" x14ac:dyDescent="0.25"/>
    <row r="588" ht="12" customHeight="1" x14ac:dyDescent="0.25"/>
    <row r="589" ht="12" customHeight="1" x14ac:dyDescent="0.25"/>
    <row r="590" ht="12" customHeight="1" x14ac:dyDescent="0.25"/>
    <row r="591" ht="12" customHeight="1" x14ac:dyDescent="0.25"/>
    <row r="592" ht="12" customHeight="1" x14ac:dyDescent="0.25"/>
    <row r="593" ht="12" customHeight="1" x14ac:dyDescent="0.25"/>
    <row r="594" ht="12" customHeight="1" x14ac:dyDescent="0.25"/>
    <row r="595" ht="12" customHeight="1" x14ac:dyDescent="0.25"/>
    <row r="596" ht="12" customHeight="1" x14ac:dyDescent="0.25"/>
    <row r="597" ht="12" customHeight="1" x14ac:dyDescent="0.25"/>
    <row r="598" ht="12" customHeight="1" x14ac:dyDescent="0.25"/>
    <row r="599" ht="12" customHeight="1" x14ac:dyDescent="0.25"/>
    <row r="600" ht="12" customHeight="1" x14ac:dyDescent="0.25"/>
    <row r="601" ht="12" customHeight="1" x14ac:dyDescent="0.25"/>
    <row r="602" ht="12" customHeight="1" x14ac:dyDescent="0.25"/>
    <row r="603" ht="12" customHeight="1" x14ac:dyDescent="0.25"/>
    <row r="604" ht="12" customHeight="1" x14ac:dyDescent="0.25"/>
    <row r="605" ht="12" customHeight="1" x14ac:dyDescent="0.25"/>
    <row r="606" ht="12" customHeight="1" x14ac:dyDescent="0.25"/>
    <row r="607" ht="12" customHeight="1" x14ac:dyDescent="0.25"/>
    <row r="608" ht="12" customHeight="1" x14ac:dyDescent="0.25"/>
    <row r="609" ht="12" customHeight="1" x14ac:dyDescent="0.25"/>
    <row r="610" ht="12" customHeight="1" x14ac:dyDescent="0.25"/>
    <row r="611" ht="12" customHeight="1" x14ac:dyDescent="0.25"/>
    <row r="612" ht="12" customHeight="1" x14ac:dyDescent="0.25"/>
    <row r="613" ht="12" customHeight="1" x14ac:dyDescent="0.25"/>
    <row r="614" ht="12" customHeight="1" x14ac:dyDescent="0.25"/>
    <row r="615" ht="12" customHeight="1" x14ac:dyDescent="0.25"/>
    <row r="616" ht="12" customHeight="1" x14ac:dyDescent="0.25"/>
    <row r="617" ht="12" customHeight="1" x14ac:dyDescent="0.25"/>
    <row r="618" ht="12" customHeight="1" x14ac:dyDescent="0.25"/>
    <row r="619" ht="12" customHeight="1" x14ac:dyDescent="0.25"/>
    <row r="620" ht="12" customHeight="1" x14ac:dyDescent="0.25"/>
    <row r="621" ht="12" customHeight="1" x14ac:dyDescent="0.25"/>
    <row r="622" ht="12" customHeight="1" x14ac:dyDescent="0.25"/>
    <row r="623" ht="12" customHeight="1" x14ac:dyDescent="0.25"/>
    <row r="624" ht="12" customHeight="1" x14ac:dyDescent="0.25"/>
    <row r="625" ht="12" customHeight="1" x14ac:dyDescent="0.25"/>
    <row r="626" ht="12" customHeight="1" x14ac:dyDescent="0.25"/>
    <row r="627" ht="12" customHeight="1" x14ac:dyDescent="0.25"/>
    <row r="628" ht="12" customHeight="1" x14ac:dyDescent="0.25"/>
    <row r="629" ht="12" customHeight="1" x14ac:dyDescent="0.25"/>
    <row r="630" ht="12" customHeight="1" x14ac:dyDescent="0.25"/>
    <row r="631" ht="12" customHeight="1" x14ac:dyDescent="0.25"/>
    <row r="632" ht="12" customHeight="1" x14ac:dyDescent="0.25"/>
    <row r="633" ht="12" customHeight="1" x14ac:dyDescent="0.25"/>
    <row r="634" ht="12" customHeight="1" x14ac:dyDescent="0.25"/>
    <row r="635" ht="12" customHeight="1" x14ac:dyDescent="0.25"/>
    <row r="636" ht="12" customHeight="1" x14ac:dyDescent="0.25"/>
    <row r="637" ht="12" customHeight="1" x14ac:dyDescent="0.25"/>
    <row r="638" ht="12" customHeight="1" x14ac:dyDescent="0.25"/>
    <row r="639" ht="12" customHeight="1" x14ac:dyDescent="0.25"/>
    <row r="640" ht="12" customHeight="1" x14ac:dyDescent="0.25"/>
    <row r="641" ht="12" customHeight="1" x14ac:dyDescent="0.25"/>
    <row r="642" ht="12" customHeight="1" x14ac:dyDescent="0.25"/>
    <row r="643" ht="12" customHeight="1" x14ac:dyDescent="0.25"/>
    <row r="644" ht="12" customHeight="1" x14ac:dyDescent="0.25"/>
    <row r="645" ht="12" customHeight="1" x14ac:dyDescent="0.25"/>
    <row r="646" ht="12" customHeight="1" x14ac:dyDescent="0.25"/>
    <row r="647" ht="12" customHeight="1" x14ac:dyDescent="0.25"/>
    <row r="648" ht="12" customHeight="1" x14ac:dyDescent="0.25"/>
    <row r="649" ht="12" customHeight="1" x14ac:dyDescent="0.25"/>
    <row r="650" ht="12" customHeight="1" x14ac:dyDescent="0.25"/>
    <row r="651" ht="12" customHeight="1" x14ac:dyDescent="0.25"/>
    <row r="652" ht="12" customHeight="1" x14ac:dyDescent="0.25"/>
    <row r="653" ht="12" customHeight="1" x14ac:dyDescent="0.25"/>
    <row r="654" ht="12" customHeight="1" x14ac:dyDescent="0.25"/>
    <row r="655" ht="12" customHeight="1" x14ac:dyDescent="0.25"/>
    <row r="656" ht="12" customHeight="1" x14ac:dyDescent="0.25"/>
    <row r="657" ht="12" customHeight="1" x14ac:dyDescent="0.25"/>
    <row r="658" ht="12" customHeight="1" x14ac:dyDescent="0.25"/>
    <row r="659" ht="12" customHeight="1" x14ac:dyDescent="0.25"/>
    <row r="660" ht="12" customHeight="1" x14ac:dyDescent="0.25"/>
    <row r="661" ht="12" customHeight="1" x14ac:dyDescent="0.25"/>
    <row r="662" ht="12" customHeight="1" x14ac:dyDescent="0.25"/>
    <row r="663" ht="12" customHeight="1" x14ac:dyDescent="0.25"/>
    <row r="664" ht="12" customHeight="1" x14ac:dyDescent="0.25"/>
    <row r="665" ht="12" customHeight="1" x14ac:dyDescent="0.25"/>
    <row r="666" ht="12" customHeight="1" x14ac:dyDescent="0.25"/>
    <row r="667" ht="12" customHeight="1" x14ac:dyDescent="0.25"/>
    <row r="668" ht="12" customHeight="1" x14ac:dyDescent="0.25"/>
    <row r="669" ht="12" customHeight="1" x14ac:dyDescent="0.25"/>
    <row r="670" ht="12" customHeight="1" x14ac:dyDescent="0.25"/>
    <row r="671" ht="12" customHeight="1" x14ac:dyDescent="0.25"/>
    <row r="672" ht="12" customHeight="1" x14ac:dyDescent="0.25"/>
    <row r="673" ht="12" customHeight="1" x14ac:dyDescent="0.25"/>
    <row r="674" ht="12" customHeight="1" x14ac:dyDescent="0.25"/>
    <row r="675" ht="12" customHeight="1" x14ac:dyDescent="0.25"/>
    <row r="676" ht="12" customHeight="1" x14ac:dyDescent="0.25"/>
    <row r="677" ht="12" customHeight="1" x14ac:dyDescent="0.25"/>
    <row r="678" ht="12" customHeight="1" x14ac:dyDescent="0.25"/>
    <row r="679" ht="12" customHeight="1" x14ac:dyDescent="0.25"/>
    <row r="680" ht="12" customHeight="1" x14ac:dyDescent="0.25"/>
    <row r="681" ht="12" customHeight="1" x14ac:dyDescent="0.25"/>
    <row r="682" ht="12" customHeight="1" x14ac:dyDescent="0.25"/>
    <row r="683" ht="12" customHeight="1" x14ac:dyDescent="0.25"/>
    <row r="684" ht="12" customHeight="1" x14ac:dyDescent="0.25"/>
    <row r="685" ht="12" customHeight="1" x14ac:dyDescent="0.25"/>
    <row r="686" ht="12" customHeight="1" x14ac:dyDescent="0.25"/>
    <row r="687" ht="12" customHeight="1" x14ac:dyDescent="0.25"/>
    <row r="688" ht="12" customHeight="1" x14ac:dyDescent="0.25"/>
    <row r="689" ht="12" customHeight="1" x14ac:dyDescent="0.25"/>
    <row r="690" ht="12" customHeight="1" x14ac:dyDescent="0.25"/>
    <row r="691" ht="12" customHeight="1" x14ac:dyDescent="0.25"/>
    <row r="692" ht="12" customHeight="1" x14ac:dyDescent="0.25"/>
    <row r="693" ht="12" customHeight="1" x14ac:dyDescent="0.25"/>
    <row r="694" ht="12" customHeight="1" x14ac:dyDescent="0.25"/>
    <row r="695" ht="12" customHeight="1" x14ac:dyDescent="0.25"/>
    <row r="696" ht="12" customHeight="1" x14ac:dyDescent="0.25"/>
    <row r="697" ht="12" customHeight="1" x14ac:dyDescent="0.25"/>
    <row r="698" ht="12" customHeight="1" x14ac:dyDescent="0.25"/>
    <row r="699" ht="12" customHeight="1" x14ac:dyDescent="0.25"/>
    <row r="700" ht="12" customHeight="1" x14ac:dyDescent="0.25"/>
    <row r="701" ht="12" customHeight="1" x14ac:dyDescent="0.25"/>
    <row r="702" ht="12" customHeight="1" x14ac:dyDescent="0.25"/>
    <row r="703" ht="12" customHeight="1" x14ac:dyDescent="0.25"/>
    <row r="704" ht="12" customHeight="1" x14ac:dyDescent="0.25"/>
    <row r="705" ht="12" customHeight="1" x14ac:dyDescent="0.25"/>
    <row r="706" ht="12" customHeight="1" x14ac:dyDescent="0.25"/>
    <row r="707" ht="12" customHeight="1" x14ac:dyDescent="0.25"/>
    <row r="708" ht="12" customHeight="1" x14ac:dyDescent="0.25"/>
    <row r="709" ht="12" customHeight="1" x14ac:dyDescent="0.25"/>
    <row r="710" ht="12" customHeight="1" x14ac:dyDescent="0.25"/>
    <row r="711" ht="12" customHeight="1" x14ac:dyDescent="0.25"/>
    <row r="712" ht="12" customHeight="1" x14ac:dyDescent="0.25"/>
    <row r="713" ht="12" customHeight="1" x14ac:dyDescent="0.25"/>
    <row r="714" ht="12" customHeight="1" x14ac:dyDescent="0.25"/>
    <row r="715" ht="12" customHeight="1" x14ac:dyDescent="0.25"/>
    <row r="716" ht="12" customHeight="1" x14ac:dyDescent="0.25"/>
    <row r="717" ht="12" customHeight="1" x14ac:dyDescent="0.25"/>
    <row r="718" ht="12" customHeight="1" x14ac:dyDescent="0.25"/>
    <row r="719" ht="12" customHeight="1" x14ac:dyDescent="0.25"/>
    <row r="720" ht="12" customHeight="1" x14ac:dyDescent="0.25"/>
    <row r="721" ht="12" customHeight="1" x14ac:dyDescent="0.25"/>
    <row r="722" ht="12" customHeight="1" x14ac:dyDescent="0.25"/>
    <row r="723" ht="12" customHeight="1" x14ac:dyDescent="0.25"/>
    <row r="724" ht="12" customHeight="1" x14ac:dyDescent="0.25"/>
    <row r="725" ht="12" customHeight="1" x14ac:dyDescent="0.25"/>
    <row r="726" ht="12" customHeight="1" x14ac:dyDescent="0.25"/>
    <row r="727" ht="12" customHeight="1" x14ac:dyDescent="0.25"/>
    <row r="728" ht="12" customHeight="1" x14ac:dyDescent="0.25"/>
    <row r="729" ht="12" customHeight="1" x14ac:dyDescent="0.25"/>
    <row r="730" ht="12" customHeight="1" x14ac:dyDescent="0.25"/>
    <row r="731" ht="12" customHeight="1" x14ac:dyDescent="0.25"/>
    <row r="732" ht="12" customHeight="1" x14ac:dyDescent="0.25"/>
    <row r="733" ht="12" customHeight="1" x14ac:dyDescent="0.25"/>
    <row r="734" ht="12" customHeight="1" x14ac:dyDescent="0.25"/>
    <row r="735" ht="12" customHeight="1" x14ac:dyDescent="0.25"/>
    <row r="736" ht="12" customHeight="1" x14ac:dyDescent="0.25"/>
    <row r="737" ht="12" customHeight="1" x14ac:dyDescent="0.25"/>
    <row r="738" ht="12" customHeight="1" x14ac:dyDescent="0.25"/>
    <row r="739" ht="12" customHeight="1" x14ac:dyDescent="0.25"/>
    <row r="740" ht="12" customHeight="1" x14ac:dyDescent="0.25"/>
    <row r="741" ht="12" customHeight="1" x14ac:dyDescent="0.25"/>
    <row r="742" ht="12" customHeight="1" x14ac:dyDescent="0.25"/>
    <row r="743" ht="12" customHeight="1" x14ac:dyDescent="0.25"/>
    <row r="744" ht="12" customHeight="1" x14ac:dyDescent="0.25"/>
    <row r="745" ht="12" customHeight="1" x14ac:dyDescent="0.25"/>
    <row r="746" ht="12" customHeight="1" x14ac:dyDescent="0.25"/>
    <row r="747" ht="12" customHeight="1" x14ac:dyDescent="0.25"/>
    <row r="748" ht="12" customHeight="1" x14ac:dyDescent="0.25"/>
    <row r="749" ht="12" customHeight="1" x14ac:dyDescent="0.25"/>
    <row r="750" ht="12" customHeight="1" x14ac:dyDescent="0.25"/>
    <row r="751" ht="12" customHeight="1" x14ac:dyDescent="0.25"/>
    <row r="752" ht="12" customHeight="1" x14ac:dyDescent="0.25"/>
    <row r="753" ht="12" customHeight="1" x14ac:dyDescent="0.25"/>
    <row r="754" ht="12" customHeight="1" x14ac:dyDescent="0.25"/>
    <row r="755" ht="12" customHeight="1" x14ac:dyDescent="0.25"/>
    <row r="756" ht="12" customHeight="1" x14ac:dyDescent="0.25"/>
    <row r="757" ht="12" customHeight="1" x14ac:dyDescent="0.25"/>
    <row r="758" ht="12" customHeight="1" x14ac:dyDescent="0.25"/>
    <row r="759" ht="12" customHeight="1" x14ac:dyDescent="0.25"/>
    <row r="760" ht="12" customHeight="1" x14ac:dyDescent="0.25"/>
    <row r="761" ht="12" customHeight="1" x14ac:dyDescent="0.25"/>
    <row r="762" ht="12" customHeight="1" x14ac:dyDescent="0.25"/>
    <row r="763" ht="12" customHeight="1" x14ac:dyDescent="0.25"/>
    <row r="764" ht="12" customHeight="1" x14ac:dyDescent="0.25"/>
    <row r="765" ht="12" customHeight="1" x14ac:dyDescent="0.25"/>
    <row r="766" ht="12" customHeight="1" x14ac:dyDescent="0.25"/>
    <row r="767" ht="12" customHeight="1" x14ac:dyDescent="0.25"/>
    <row r="768" ht="12" customHeight="1" x14ac:dyDescent="0.25"/>
    <row r="769" ht="12" customHeight="1" x14ac:dyDescent="0.25"/>
    <row r="770" ht="12" customHeight="1" x14ac:dyDescent="0.25"/>
    <row r="771" ht="12" customHeight="1" x14ac:dyDescent="0.25"/>
    <row r="772" ht="12" customHeight="1" x14ac:dyDescent="0.25"/>
    <row r="773" ht="12" customHeight="1" x14ac:dyDescent="0.25"/>
    <row r="774" ht="12" customHeight="1" x14ac:dyDescent="0.25"/>
    <row r="775" ht="12" customHeight="1" x14ac:dyDescent="0.25"/>
    <row r="776" ht="12" customHeight="1" x14ac:dyDescent="0.25"/>
    <row r="777" ht="12" customHeight="1" x14ac:dyDescent="0.25"/>
    <row r="778" ht="12" customHeight="1" x14ac:dyDescent="0.25"/>
    <row r="779" ht="12" customHeight="1" x14ac:dyDescent="0.25"/>
    <row r="780" ht="12" customHeight="1" x14ac:dyDescent="0.25"/>
    <row r="781" ht="12" customHeight="1" x14ac:dyDescent="0.25"/>
    <row r="782" ht="12" customHeight="1" x14ac:dyDescent="0.25"/>
    <row r="783" ht="12" customHeight="1" x14ac:dyDescent="0.25"/>
    <row r="784" ht="12" customHeight="1" x14ac:dyDescent="0.25"/>
    <row r="785" ht="12" customHeight="1" x14ac:dyDescent="0.25"/>
    <row r="786" ht="12" customHeight="1" x14ac:dyDescent="0.25"/>
    <row r="787" ht="12" customHeight="1" x14ac:dyDescent="0.25"/>
    <row r="788" ht="12" customHeight="1" x14ac:dyDescent="0.25"/>
    <row r="789" ht="12" customHeight="1" x14ac:dyDescent="0.25"/>
    <row r="790" ht="12" customHeight="1" x14ac:dyDescent="0.25"/>
    <row r="791" ht="12" customHeight="1" x14ac:dyDescent="0.25"/>
    <row r="792" ht="12" customHeight="1" x14ac:dyDescent="0.25"/>
    <row r="793" ht="12" customHeight="1" x14ac:dyDescent="0.25"/>
    <row r="794" ht="12" customHeight="1" x14ac:dyDescent="0.25"/>
    <row r="795" ht="12" customHeight="1" x14ac:dyDescent="0.25"/>
    <row r="796" ht="12" customHeight="1" x14ac:dyDescent="0.25"/>
    <row r="797" ht="12" customHeight="1" x14ac:dyDescent="0.25"/>
    <row r="798" ht="12" customHeight="1" x14ac:dyDescent="0.25"/>
    <row r="799" ht="12" customHeight="1" x14ac:dyDescent="0.25"/>
    <row r="800" ht="12" customHeight="1" x14ac:dyDescent="0.25"/>
    <row r="801" ht="12" customHeight="1" x14ac:dyDescent="0.25"/>
    <row r="802" ht="12" customHeight="1" x14ac:dyDescent="0.25"/>
    <row r="803" ht="12" customHeight="1" x14ac:dyDescent="0.25"/>
    <row r="804" ht="12" customHeight="1" x14ac:dyDescent="0.25"/>
    <row r="805" ht="12" customHeight="1" x14ac:dyDescent="0.25"/>
    <row r="806" ht="12" customHeight="1" x14ac:dyDescent="0.25"/>
    <row r="807" ht="12" customHeight="1" x14ac:dyDescent="0.25"/>
    <row r="808" ht="12" customHeight="1" x14ac:dyDescent="0.25"/>
    <row r="809" ht="12" customHeight="1" x14ac:dyDescent="0.25"/>
    <row r="810" ht="12" customHeight="1" x14ac:dyDescent="0.25"/>
    <row r="811" ht="12" customHeight="1" x14ac:dyDescent="0.25"/>
    <row r="812" ht="12" customHeight="1" x14ac:dyDescent="0.25"/>
    <row r="813" ht="12" customHeight="1" x14ac:dyDescent="0.25"/>
    <row r="814" ht="12" customHeight="1" x14ac:dyDescent="0.25"/>
    <row r="815" ht="12" customHeight="1" x14ac:dyDescent="0.25"/>
    <row r="816" ht="12" customHeight="1" x14ac:dyDescent="0.25"/>
    <row r="817" ht="12" customHeight="1" x14ac:dyDescent="0.25"/>
    <row r="818" ht="12" customHeight="1" x14ac:dyDescent="0.25"/>
    <row r="819" ht="12" customHeight="1" x14ac:dyDescent="0.25"/>
    <row r="820" ht="12" customHeight="1" x14ac:dyDescent="0.25"/>
    <row r="821" ht="12" customHeight="1" x14ac:dyDescent="0.25"/>
    <row r="822" ht="12" customHeight="1" x14ac:dyDescent="0.25"/>
    <row r="823" ht="12" customHeight="1" x14ac:dyDescent="0.25"/>
    <row r="824" ht="12" customHeight="1" x14ac:dyDescent="0.25"/>
    <row r="825" ht="12" customHeight="1" x14ac:dyDescent="0.25"/>
    <row r="826" ht="12" customHeight="1" x14ac:dyDescent="0.25"/>
    <row r="827" ht="12" customHeight="1" x14ac:dyDescent="0.25"/>
    <row r="828" ht="12" customHeight="1" x14ac:dyDescent="0.25"/>
    <row r="829" ht="12" customHeight="1" x14ac:dyDescent="0.25"/>
    <row r="830" ht="12" customHeight="1" x14ac:dyDescent="0.25"/>
    <row r="831" ht="12" customHeight="1" x14ac:dyDescent="0.25"/>
    <row r="832" ht="12" customHeight="1" x14ac:dyDescent="0.25"/>
    <row r="833" ht="12" customHeight="1" x14ac:dyDescent="0.25"/>
    <row r="834" ht="12" customHeight="1" x14ac:dyDescent="0.25"/>
    <row r="835" ht="12" customHeight="1" x14ac:dyDescent="0.25"/>
    <row r="836" ht="12" customHeight="1" x14ac:dyDescent="0.25"/>
    <row r="837" ht="12" customHeight="1" x14ac:dyDescent="0.25"/>
    <row r="838" ht="12" customHeight="1" x14ac:dyDescent="0.25"/>
    <row r="839" ht="12" customHeight="1" x14ac:dyDescent="0.25"/>
    <row r="840" ht="12" customHeight="1" x14ac:dyDescent="0.25"/>
    <row r="841" ht="12" customHeight="1" x14ac:dyDescent="0.25"/>
    <row r="842" ht="12" customHeight="1" x14ac:dyDescent="0.25"/>
    <row r="843" ht="12" customHeight="1" x14ac:dyDescent="0.25"/>
    <row r="844" ht="12" customHeight="1" x14ac:dyDescent="0.25"/>
    <row r="845" ht="12" customHeight="1" x14ac:dyDescent="0.25"/>
    <row r="846" ht="12" customHeight="1" x14ac:dyDescent="0.25"/>
    <row r="847" ht="12" customHeight="1" x14ac:dyDescent="0.25"/>
    <row r="848" ht="12" customHeight="1" x14ac:dyDescent="0.25"/>
    <row r="849" ht="12" customHeight="1" x14ac:dyDescent="0.25"/>
    <row r="850" ht="12" customHeight="1" x14ac:dyDescent="0.25"/>
    <row r="851" ht="12" customHeight="1" x14ac:dyDescent="0.25"/>
    <row r="852" ht="12" customHeight="1" x14ac:dyDescent="0.25"/>
    <row r="853" ht="12" customHeight="1" x14ac:dyDescent="0.25"/>
    <row r="854" ht="12" customHeight="1" x14ac:dyDescent="0.25"/>
    <row r="855" ht="12" customHeight="1" x14ac:dyDescent="0.25"/>
    <row r="856" ht="12" customHeight="1" x14ac:dyDescent="0.25"/>
    <row r="857" ht="12" customHeight="1" x14ac:dyDescent="0.25"/>
    <row r="858" ht="12" customHeight="1" x14ac:dyDescent="0.25"/>
    <row r="859" ht="12" customHeight="1" x14ac:dyDescent="0.25"/>
    <row r="860" ht="12" customHeight="1" x14ac:dyDescent="0.25"/>
    <row r="861" ht="12" customHeight="1" x14ac:dyDescent="0.25"/>
    <row r="862" ht="12" customHeight="1" x14ac:dyDescent="0.25"/>
    <row r="863" ht="12" customHeight="1" x14ac:dyDescent="0.25"/>
    <row r="864" ht="12" customHeight="1" x14ac:dyDescent="0.25"/>
    <row r="865" ht="12" customHeight="1" x14ac:dyDescent="0.25"/>
    <row r="866" ht="12" customHeight="1" x14ac:dyDescent="0.25"/>
    <row r="867" ht="12" customHeight="1" x14ac:dyDescent="0.25"/>
    <row r="868" ht="12" customHeight="1" x14ac:dyDescent="0.25"/>
    <row r="869" ht="12" customHeight="1" x14ac:dyDescent="0.25"/>
    <row r="870" ht="12" customHeight="1" x14ac:dyDescent="0.25"/>
    <row r="871" ht="12" customHeight="1" x14ac:dyDescent="0.25"/>
    <row r="872" ht="12" customHeight="1" x14ac:dyDescent="0.25"/>
    <row r="873" ht="12" customHeight="1" x14ac:dyDescent="0.25"/>
    <row r="874" ht="12" customHeight="1" x14ac:dyDescent="0.25"/>
    <row r="875" ht="12" customHeight="1" x14ac:dyDescent="0.25"/>
    <row r="876" ht="12" customHeight="1" x14ac:dyDescent="0.25"/>
    <row r="877" ht="12" customHeight="1" x14ac:dyDescent="0.25"/>
    <row r="878" ht="12" customHeight="1" x14ac:dyDescent="0.25"/>
    <row r="879" ht="12" customHeight="1" x14ac:dyDescent="0.25"/>
    <row r="880" ht="12" customHeight="1" x14ac:dyDescent="0.25"/>
    <row r="881" ht="12" customHeight="1" x14ac:dyDescent="0.25"/>
    <row r="882" ht="12" customHeight="1" x14ac:dyDescent="0.25"/>
    <row r="883" ht="12" customHeight="1" x14ac:dyDescent="0.25"/>
    <row r="884" ht="12" customHeight="1" x14ac:dyDescent="0.25"/>
    <row r="885" ht="12" customHeight="1" x14ac:dyDescent="0.25"/>
    <row r="886" ht="12" customHeight="1" x14ac:dyDescent="0.25"/>
    <row r="887" ht="12" customHeight="1" x14ac:dyDescent="0.25"/>
    <row r="888" ht="12" customHeight="1" x14ac:dyDescent="0.25"/>
    <row r="889" ht="12" customHeight="1" x14ac:dyDescent="0.25"/>
    <row r="890" ht="12" customHeight="1" x14ac:dyDescent="0.25"/>
    <row r="891" ht="12" customHeight="1" x14ac:dyDescent="0.25"/>
    <row r="892" ht="12" customHeight="1" x14ac:dyDescent="0.25"/>
    <row r="893" ht="12" customHeight="1" x14ac:dyDescent="0.25"/>
    <row r="894" ht="12" customHeight="1" x14ac:dyDescent="0.25"/>
    <row r="895" ht="12" customHeight="1" x14ac:dyDescent="0.25"/>
    <row r="896" ht="12" customHeight="1" x14ac:dyDescent="0.25"/>
    <row r="897" ht="12" customHeight="1" x14ac:dyDescent="0.25"/>
    <row r="898" ht="12" customHeight="1" x14ac:dyDescent="0.25"/>
    <row r="899" ht="12" customHeight="1" x14ac:dyDescent="0.25"/>
    <row r="900" ht="12" customHeight="1" x14ac:dyDescent="0.25"/>
    <row r="901" ht="12" customHeight="1" x14ac:dyDescent="0.25"/>
    <row r="902" ht="12" customHeight="1" x14ac:dyDescent="0.25"/>
    <row r="903" ht="12" customHeight="1" x14ac:dyDescent="0.25"/>
    <row r="904" ht="12" customHeight="1" x14ac:dyDescent="0.25"/>
    <row r="905" ht="12" customHeight="1" x14ac:dyDescent="0.25"/>
    <row r="906" ht="12" customHeight="1" x14ac:dyDescent="0.25"/>
    <row r="907" ht="12" customHeight="1" x14ac:dyDescent="0.25"/>
    <row r="908" ht="12" customHeight="1" x14ac:dyDescent="0.25"/>
    <row r="909" ht="12" customHeight="1" x14ac:dyDescent="0.25"/>
    <row r="910" ht="12" customHeight="1" x14ac:dyDescent="0.25"/>
    <row r="911" ht="12" customHeight="1" x14ac:dyDescent="0.25"/>
    <row r="912" ht="12" customHeight="1" x14ac:dyDescent="0.25"/>
    <row r="913" ht="12" customHeight="1" x14ac:dyDescent="0.25"/>
    <row r="914" ht="12" customHeight="1" x14ac:dyDescent="0.25"/>
    <row r="915" ht="12" customHeight="1" x14ac:dyDescent="0.25"/>
    <row r="916" ht="12" customHeight="1" x14ac:dyDescent="0.25"/>
    <row r="917" ht="12" customHeight="1" x14ac:dyDescent="0.25"/>
    <row r="918" ht="12" customHeight="1" x14ac:dyDescent="0.25"/>
    <row r="919" ht="12" customHeight="1" x14ac:dyDescent="0.25"/>
    <row r="920" ht="12" customHeight="1" x14ac:dyDescent="0.25"/>
    <row r="921" ht="12" customHeight="1" x14ac:dyDescent="0.25"/>
    <row r="922" ht="12" customHeight="1" x14ac:dyDescent="0.25"/>
    <row r="923" ht="12" customHeight="1" x14ac:dyDescent="0.25"/>
    <row r="924" ht="12" customHeight="1" x14ac:dyDescent="0.25"/>
    <row r="925" ht="12" customHeight="1" x14ac:dyDescent="0.25"/>
    <row r="926" ht="12" customHeight="1" x14ac:dyDescent="0.25"/>
    <row r="927" ht="12" customHeight="1" x14ac:dyDescent="0.25"/>
    <row r="928" ht="12" customHeight="1" x14ac:dyDescent="0.25"/>
    <row r="929" ht="12" customHeight="1" x14ac:dyDescent="0.25"/>
    <row r="930" ht="12" customHeight="1" x14ac:dyDescent="0.25"/>
    <row r="931" ht="12" customHeight="1" x14ac:dyDescent="0.25"/>
    <row r="932" ht="12" customHeight="1" x14ac:dyDescent="0.25"/>
    <row r="933" ht="12" customHeight="1" x14ac:dyDescent="0.25"/>
    <row r="934" ht="12" customHeight="1" x14ac:dyDescent="0.25"/>
    <row r="935" ht="12" customHeight="1" x14ac:dyDescent="0.25"/>
    <row r="936" ht="12" customHeight="1" x14ac:dyDescent="0.25"/>
    <row r="937" ht="12" customHeight="1" x14ac:dyDescent="0.25"/>
    <row r="938" ht="12" customHeight="1" x14ac:dyDescent="0.25"/>
    <row r="939" ht="12" customHeight="1" x14ac:dyDescent="0.25"/>
    <row r="940" ht="12" customHeight="1" x14ac:dyDescent="0.25"/>
    <row r="941" ht="12" customHeight="1" x14ac:dyDescent="0.25"/>
    <row r="942" ht="12" customHeight="1" x14ac:dyDescent="0.25"/>
    <row r="943" ht="12" customHeight="1" x14ac:dyDescent="0.25"/>
    <row r="944" ht="12" customHeight="1" x14ac:dyDescent="0.25"/>
    <row r="945" ht="12" customHeight="1" x14ac:dyDescent="0.25"/>
    <row r="946" ht="12" customHeight="1" x14ac:dyDescent="0.25"/>
    <row r="947" ht="12" customHeight="1" x14ac:dyDescent="0.25"/>
    <row r="948" ht="12" customHeight="1" x14ac:dyDescent="0.25"/>
    <row r="949" ht="12" customHeight="1" x14ac:dyDescent="0.25"/>
    <row r="950" ht="12" customHeight="1" x14ac:dyDescent="0.25"/>
    <row r="951" ht="12" customHeight="1" x14ac:dyDescent="0.25"/>
    <row r="952" ht="12" customHeight="1" x14ac:dyDescent="0.25"/>
    <row r="953" ht="12" customHeight="1" x14ac:dyDescent="0.25"/>
    <row r="954" ht="12" customHeight="1" x14ac:dyDescent="0.25"/>
    <row r="955" ht="12" customHeight="1" x14ac:dyDescent="0.25"/>
    <row r="956" ht="12" customHeight="1" x14ac:dyDescent="0.25"/>
    <row r="957" ht="12" customHeight="1" x14ac:dyDescent="0.25"/>
    <row r="958" ht="12" customHeight="1" x14ac:dyDescent="0.25"/>
    <row r="959" ht="12" customHeight="1" x14ac:dyDescent="0.25"/>
    <row r="960" ht="12" customHeight="1" x14ac:dyDescent="0.25"/>
    <row r="961" ht="12" customHeight="1" x14ac:dyDescent="0.25"/>
    <row r="962" ht="12" customHeight="1" x14ac:dyDescent="0.25"/>
    <row r="963" ht="12" customHeight="1" x14ac:dyDescent="0.25"/>
    <row r="964" ht="12" customHeight="1" x14ac:dyDescent="0.25"/>
    <row r="965" ht="12" customHeight="1" x14ac:dyDescent="0.25"/>
    <row r="966" ht="12" customHeight="1" x14ac:dyDescent="0.25"/>
    <row r="967" ht="12" customHeight="1" x14ac:dyDescent="0.25"/>
    <row r="968" ht="12" customHeight="1" x14ac:dyDescent="0.25"/>
    <row r="969" ht="12" customHeight="1" x14ac:dyDescent="0.25"/>
    <row r="970" ht="12" customHeight="1" x14ac:dyDescent="0.25"/>
    <row r="971" ht="12" customHeight="1" x14ac:dyDescent="0.25"/>
    <row r="972" ht="12" customHeight="1" x14ac:dyDescent="0.25"/>
    <row r="973" ht="12" customHeight="1" x14ac:dyDescent="0.25"/>
    <row r="974" ht="12" customHeight="1" x14ac:dyDescent="0.25"/>
    <row r="975" ht="12" customHeight="1" x14ac:dyDescent="0.25"/>
    <row r="976" ht="12" customHeight="1" x14ac:dyDescent="0.25"/>
    <row r="977" ht="12" customHeight="1" x14ac:dyDescent="0.25"/>
    <row r="978" ht="12" customHeight="1" x14ac:dyDescent="0.25"/>
    <row r="979" ht="12" customHeight="1" x14ac:dyDescent="0.25"/>
    <row r="980" ht="12" customHeight="1" x14ac:dyDescent="0.25"/>
    <row r="981" ht="12" customHeight="1" x14ac:dyDescent="0.25"/>
    <row r="982" ht="12" customHeight="1" x14ac:dyDescent="0.25"/>
    <row r="983" ht="12" customHeight="1" x14ac:dyDescent="0.25"/>
    <row r="984" ht="12" customHeight="1" x14ac:dyDescent="0.25"/>
    <row r="985" ht="12" customHeight="1" x14ac:dyDescent="0.25"/>
    <row r="986" ht="12" customHeight="1" x14ac:dyDescent="0.25"/>
    <row r="987" ht="12" customHeight="1" x14ac:dyDescent="0.25"/>
    <row r="988" ht="12" customHeight="1" x14ac:dyDescent="0.25"/>
    <row r="989" ht="12" customHeight="1" x14ac:dyDescent="0.25"/>
    <row r="990" ht="12" customHeight="1" x14ac:dyDescent="0.25"/>
    <row r="991" ht="12" customHeight="1" x14ac:dyDescent="0.25"/>
    <row r="992" ht="12" customHeight="1" x14ac:dyDescent="0.25"/>
    <row r="993" ht="12" customHeight="1" x14ac:dyDescent="0.25"/>
    <row r="994" ht="12" customHeight="1" x14ac:dyDescent="0.25"/>
    <row r="995" ht="12" customHeight="1" x14ac:dyDescent="0.25"/>
    <row r="996" ht="12" customHeight="1" x14ac:dyDescent="0.25"/>
    <row r="997" ht="12" customHeight="1" x14ac:dyDescent="0.25"/>
    <row r="998" ht="12" customHeight="1" x14ac:dyDescent="0.25"/>
    <row r="999" ht="12" customHeight="1" x14ac:dyDescent="0.25"/>
    <row r="1000" ht="12" customHeight="1" x14ac:dyDescent="0.25"/>
    <row r="1001" ht="12" customHeight="1" x14ac:dyDescent="0.25"/>
    <row r="1002" ht="12" customHeight="1" x14ac:dyDescent="0.25"/>
    <row r="1003" ht="12" customHeight="1" x14ac:dyDescent="0.25"/>
    <row r="1004" ht="12" customHeight="1" x14ac:dyDescent="0.25"/>
    <row r="1005" ht="12" customHeight="1" x14ac:dyDescent="0.25"/>
  </sheetData>
  <mergeCells count="14">
    <mergeCell ref="H4:U4"/>
    <mergeCell ref="P5:Q5"/>
    <mergeCell ref="F5:F6"/>
    <mergeCell ref="G5:G6"/>
    <mergeCell ref="J5:K5"/>
    <mergeCell ref="L5:M5"/>
    <mergeCell ref="N5:O5"/>
    <mergeCell ref="R5:S5"/>
    <mergeCell ref="T5:U5"/>
    <mergeCell ref="A5:A6"/>
    <mergeCell ref="B5:B6"/>
    <mergeCell ref="C5:C6"/>
    <mergeCell ref="D5:E5"/>
    <mergeCell ref="H5:I5"/>
  </mergeCells>
  <pageMargins left="0.7" right="0.7" top="0.75" bottom="0.75" header="0" footer="0"/>
  <pageSetup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Fill="0" autoLine="0" autoPict="0">
                <anchor moveWithCells="1">
                  <from>
                    <xdr:col>2</xdr:col>
                    <xdr:colOff>400050</xdr:colOff>
                    <xdr:row>5</xdr:row>
                    <xdr:rowOff>495300</xdr:rowOff>
                  </from>
                  <to>
                    <xdr:col>2</xdr:col>
                    <xdr:colOff>622300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1003"/>
  <sheetViews>
    <sheetView showZeros="0" topLeftCell="A124" zoomScaleNormal="100" workbookViewId="0">
      <selection activeCell="A124" sqref="A1:XFD1048576"/>
    </sheetView>
  </sheetViews>
  <sheetFormatPr defaultColWidth="14.453125" defaultRowHeight="12.5" x14ac:dyDescent="0.25"/>
  <cols>
    <col min="1" max="1" width="6.26953125" style="565" customWidth="1"/>
    <col min="2" max="2" width="37.453125" style="565" customWidth="1"/>
    <col min="3" max="3" width="11.26953125" style="565" customWidth="1"/>
    <col min="4" max="4" width="10.26953125" style="565" customWidth="1"/>
    <col min="5" max="5" width="12.1796875" style="565" customWidth="1"/>
    <col min="6" max="6" width="16.26953125" style="565" bestFit="1" customWidth="1"/>
    <col min="7" max="7" width="14.453125" style="565" bestFit="1" customWidth="1"/>
    <col min="8" max="8" width="15.54296875" style="565" bestFit="1" customWidth="1"/>
    <col min="9" max="9" width="13.54296875" style="565" customWidth="1"/>
    <col min="10" max="10" width="13.81640625" style="565" customWidth="1"/>
    <col min="11" max="14" width="15.54296875" style="565" customWidth="1"/>
    <col min="15" max="15" width="10.54296875" style="565" customWidth="1"/>
    <col min="16" max="16" width="15.54296875" style="565" customWidth="1"/>
    <col min="17" max="17" width="18.453125" style="565" customWidth="1"/>
    <col min="18" max="19" width="15.54296875" style="565" customWidth="1"/>
    <col min="20" max="20" width="10.54296875" style="565" customWidth="1"/>
    <col min="21" max="40" width="9.1796875" style="565" customWidth="1"/>
    <col min="41" max="16384" width="14.453125" style="565"/>
  </cols>
  <sheetData>
    <row r="1" spans="1:40" ht="20.5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20.5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8" x14ac:dyDescent="0.5">
      <c r="A3" s="3" t="s">
        <v>57</v>
      </c>
      <c r="B3" s="3"/>
      <c r="C3" s="115" t="s">
        <v>58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3.5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3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3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3.5" thickBot="1" x14ac:dyDescent="0.35">
      <c r="A7" s="654"/>
      <c r="B7" s="655"/>
      <c r="C7" s="658"/>
      <c r="D7" s="658"/>
      <c r="E7" s="566" t="s">
        <v>71</v>
      </c>
      <c r="F7" s="566" t="s">
        <v>71</v>
      </c>
      <c r="G7" s="37" t="s">
        <v>54</v>
      </c>
      <c r="H7" s="567" t="s">
        <v>71</v>
      </c>
      <c r="I7" s="39" t="s">
        <v>54</v>
      </c>
      <c r="J7" s="647"/>
      <c r="K7" s="568" t="s">
        <v>71</v>
      </c>
      <c r="L7" s="41" t="s">
        <v>54</v>
      </c>
      <c r="M7" s="569" t="s">
        <v>71</v>
      </c>
      <c r="N7" s="43" t="s">
        <v>54</v>
      </c>
      <c r="O7" s="44" t="s">
        <v>72</v>
      </c>
      <c r="P7" s="570" t="s">
        <v>71</v>
      </c>
      <c r="Q7" s="46" t="s">
        <v>54</v>
      </c>
      <c r="R7" s="571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16" thickBot="1" x14ac:dyDescent="0.4">
      <c r="A8" s="351" t="s">
        <v>73</v>
      </c>
      <c r="B8" s="352"/>
      <c r="C8" s="353"/>
      <c r="D8" s="354"/>
      <c r="E8" s="572"/>
      <c r="F8" s="572"/>
      <c r="G8" s="352"/>
      <c r="H8" s="356">
        <f>'Appeal Income'!I31</f>
        <v>0</v>
      </c>
      <c r="I8" s="357">
        <f>'Appeal Income'!H31</f>
        <v>0</v>
      </c>
      <c r="J8" s="444">
        <f>IFERROR(I8/G163,0)</f>
        <v>0</v>
      </c>
      <c r="K8" s="573"/>
      <c r="L8" s="359"/>
      <c r="M8" s="574"/>
      <c r="N8" s="359"/>
      <c r="O8" s="361"/>
      <c r="P8" s="575"/>
      <c r="Q8" s="479"/>
      <c r="R8" s="574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16" thickBot="1" x14ac:dyDescent="0.4">
      <c r="A9" s="488" t="s">
        <v>74</v>
      </c>
      <c r="B9" s="488"/>
      <c r="C9" s="489"/>
      <c r="D9" s="490"/>
      <c r="E9" s="576"/>
      <c r="F9" s="576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3.5" thickBot="1" x14ac:dyDescent="0.35">
      <c r="A10" s="49">
        <v>1</v>
      </c>
      <c r="B10" s="50" t="s">
        <v>75</v>
      </c>
      <c r="C10" s="51"/>
      <c r="D10" s="52"/>
      <c r="E10" s="577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x14ac:dyDescent="0.25">
      <c r="A11" s="58">
        <v>1.1000000000000001</v>
      </c>
      <c r="B11" s="59" t="s">
        <v>11</v>
      </c>
      <c r="C11" s="151"/>
      <c r="D11" s="151"/>
      <c r="E11" s="152"/>
      <c r="F11" s="476">
        <f>(D11*E11)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H18" si="6">F13*$J$8</f>
        <v>0</v>
      </c>
      <c r="I13" s="195">
        <f t="shared" ref="I13:I18" si="7">G13*$J$8</f>
        <v>0</v>
      </c>
      <c r="J13" s="196"/>
      <c r="K13" s="216"/>
      <c r="L13" s="217"/>
      <c r="M13" s="222">
        <f t="shared" ref="M13:M18" si="8">H13-K13</f>
        <v>0</v>
      </c>
      <c r="N13" s="222">
        <f t="shared" ref="N13:N18" si="9">I13-L13</f>
        <v>0</v>
      </c>
      <c r="O13" s="231">
        <f t="shared" si="3"/>
        <v>0</v>
      </c>
      <c r="P13" s="495"/>
      <c r="Q13" s="384"/>
      <c r="R13" s="385">
        <f t="shared" ref="R13:R18" si="10">H13-P13</f>
        <v>0</v>
      </c>
      <c r="S13" s="385">
        <f t="shared" ref="S13:S18" si="11">I13-Q13</f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7"/>
        <v>0</v>
      </c>
      <c r="J14" s="198"/>
      <c r="K14" s="216"/>
      <c r="L14" s="217"/>
      <c r="M14" s="224">
        <f t="shared" si="8"/>
        <v>0</v>
      </c>
      <c r="N14" s="224">
        <f t="shared" si="9"/>
        <v>0</v>
      </c>
      <c r="O14" s="231">
        <f t="shared" si="3"/>
        <v>0</v>
      </c>
      <c r="P14" s="386"/>
      <c r="Q14" s="387"/>
      <c r="R14" s="388">
        <f t="shared" si="10"/>
        <v>0</v>
      </c>
      <c r="S14" s="388">
        <f t="shared" si="11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7"/>
        <v>0</v>
      </c>
      <c r="J15" s="198"/>
      <c r="K15" s="216"/>
      <c r="L15" s="217"/>
      <c r="M15" s="224">
        <f t="shared" si="8"/>
        <v>0</v>
      </c>
      <c r="N15" s="224">
        <f t="shared" si="9"/>
        <v>0</v>
      </c>
      <c r="O15" s="231">
        <f t="shared" si="3"/>
        <v>0</v>
      </c>
      <c r="P15" s="386"/>
      <c r="Q15" s="387"/>
      <c r="R15" s="388">
        <f t="shared" si="10"/>
        <v>0</v>
      </c>
      <c r="S15" s="388">
        <f t="shared" si="11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7"/>
        <v>0</v>
      </c>
      <c r="J16" s="198"/>
      <c r="K16" s="216"/>
      <c r="L16" s="217"/>
      <c r="M16" s="224">
        <f t="shared" si="8"/>
        <v>0</v>
      </c>
      <c r="N16" s="224">
        <f t="shared" si="9"/>
        <v>0</v>
      </c>
      <c r="O16" s="231">
        <f t="shared" si="3"/>
        <v>0</v>
      </c>
      <c r="P16" s="386"/>
      <c r="Q16" s="387"/>
      <c r="R16" s="388">
        <f t="shared" si="10"/>
        <v>0</v>
      </c>
      <c r="S16" s="388">
        <f t="shared" si="11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7"/>
        <v>0</v>
      </c>
      <c r="J17" s="198"/>
      <c r="K17" s="216"/>
      <c r="L17" s="217"/>
      <c r="M17" s="224">
        <f t="shared" si="8"/>
        <v>0</v>
      </c>
      <c r="N17" s="224">
        <f t="shared" si="9"/>
        <v>0</v>
      </c>
      <c r="O17" s="231">
        <f t="shared" si="3"/>
        <v>0</v>
      </c>
      <c r="P17" s="386"/>
      <c r="Q17" s="387"/>
      <c r="R17" s="388">
        <f t="shared" si="10"/>
        <v>0</v>
      </c>
      <c r="S17" s="388">
        <f t="shared" si="11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7"/>
        <v>0</v>
      </c>
      <c r="J18" s="201"/>
      <c r="K18" s="218"/>
      <c r="L18" s="219"/>
      <c r="M18" s="226">
        <f t="shared" si="8"/>
        <v>0</v>
      </c>
      <c r="N18" s="226">
        <f t="shared" si="9"/>
        <v>0</v>
      </c>
      <c r="O18" s="232">
        <f t="shared" si="3"/>
        <v>0</v>
      </c>
      <c r="P18" s="389"/>
      <c r="Q18" s="390"/>
      <c r="R18" s="391">
        <f t="shared" si="10"/>
        <v>0</v>
      </c>
      <c r="S18" s="391">
        <f t="shared" si="11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12">SUM(F20:F26)</f>
        <v>0</v>
      </c>
      <c r="G19" s="67">
        <f t="shared" si="12"/>
        <v>0</v>
      </c>
      <c r="H19" s="236">
        <f t="shared" si="12"/>
        <v>0</v>
      </c>
      <c r="I19" s="66">
        <f t="shared" si="12"/>
        <v>0</v>
      </c>
      <c r="J19" s="142"/>
      <c r="K19" s="214">
        <f t="shared" ref="K19:S19" si="13">SUM(K20:K26)</f>
        <v>0</v>
      </c>
      <c r="L19" s="215">
        <f t="shared" si="13"/>
        <v>0</v>
      </c>
      <c r="M19" s="215">
        <f t="shared" si="13"/>
        <v>0</v>
      </c>
      <c r="N19" s="214">
        <f t="shared" si="13"/>
        <v>0</v>
      </c>
      <c r="O19" s="233">
        <f t="shared" si="3"/>
        <v>0</v>
      </c>
      <c r="P19" s="382">
        <f t="shared" si="13"/>
        <v>0</v>
      </c>
      <c r="Q19" s="383">
        <f t="shared" si="13"/>
        <v>0</v>
      </c>
      <c r="R19" s="383">
        <f t="shared" si="13"/>
        <v>0</v>
      </c>
      <c r="S19" s="383">
        <f t="shared" si="13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x14ac:dyDescent="0.25">
      <c r="A20" s="72" t="s">
        <v>86</v>
      </c>
      <c r="B20" s="72"/>
      <c r="C20" s="60"/>
      <c r="D20" s="60"/>
      <c r="E20" s="59"/>
      <c r="F20" s="25">
        <f t="shared" ref="F20:F26" si="14">D20*E20</f>
        <v>0</v>
      </c>
      <c r="G20" s="74">
        <f>F20*'Consolidated Budget'!$C$9</f>
        <v>0</v>
      </c>
      <c r="H20" s="194">
        <f t="shared" ref="H20:H26" si="15">F20*$J$8</f>
        <v>0</v>
      </c>
      <c r="I20" s="195">
        <f t="shared" ref="I20:I26" si="16">G20*$J$8</f>
        <v>0</v>
      </c>
      <c r="J20" s="196"/>
      <c r="K20" s="220"/>
      <c r="L20" s="221"/>
      <c r="M20" s="222">
        <f t="shared" ref="M20:M26" si="17">H20-K20</f>
        <v>0</v>
      </c>
      <c r="N20" s="222">
        <f t="shared" ref="N20:N26" si="18">I20-L20</f>
        <v>0</v>
      </c>
      <c r="O20" s="234">
        <f t="shared" si="3"/>
        <v>0</v>
      </c>
      <c r="P20" s="410"/>
      <c r="Q20" s="384"/>
      <c r="R20" s="385">
        <f t="shared" ref="R20:R26" si="19">H20-P20</f>
        <v>0</v>
      </c>
      <c r="S20" s="385">
        <f t="shared" ref="S20:S26" si="20">I20-Q20</f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x14ac:dyDescent="0.25">
      <c r="A21" s="72" t="s">
        <v>87</v>
      </c>
      <c r="B21" s="72"/>
      <c r="C21" s="73"/>
      <c r="D21" s="73"/>
      <c r="E21" s="72"/>
      <c r="F21" s="25">
        <f t="shared" si="14"/>
        <v>0</v>
      </c>
      <c r="G21" s="74">
        <f>F21*'Consolidated Budget'!$C$9</f>
        <v>0</v>
      </c>
      <c r="H21" s="197">
        <f t="shared" si="15"/>
        <v>0</v>
      </c>
      <c r="I21" s="25">
        <f t="shared" si="16"/>
        <v>0</v>
      </c>
      <c r="J21" s="198"/>
      <c r="K21" s="223"/>
      <c r="L21" s="217"/>
      <c r="M21" s="224">
        <f t="shared" si="17"/>
        <v>0</v>
      </c>
      <c r="N21" s="224">
        <f t="shared" si="18"/>
        <v>0</v>
      </c>
      <c r="O21" s="231">
        <f t="shared" si="3"/>
        <v>0</v>
      </c>
      <c r="P21" s="392"/>
      <c r="Q21" s="387"/>
      <c r="R21" s="388">
        <f t="shared" si="19"/>
        <v>0</v>
      </c>
      <c r="S21" s="388">
        <f t="shared" si="20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x14ac:dyDescent="0.25">
      <c r="A22" s="72" t="s">
        <v>88</v>
      </c>
      <c r="B22" s="72"/>
      <c r="C22" s="73"/>
      <c r="D22" s="73"/>
      <c r="E22" s="72"/>
      <c r="F22" s="25">
        <f t="shared" si="14"/>
        <v>0</v>
      </c>
      <c r="G22" s="74">
        <f>F22*'Consolidated Budget'!$C$9</f>
        <v>0</v>
      </c>
      <c r="H22" s="197">
        <f t="shared" si="15"/>
        <v>0</v>
      </c>
      <c r="I22" s="25">
        <f t="shared" si="16"/>
        <v>0</v>
      </c>
      <c r="J22" s="198"/>
      <c r="K22" s="223"/>
      <c r="L22" s="217"/>
      <c r="M22" s="224">
        <f t="shared" si="17"/>
        <v>0</v>
      </c>
      <c r="N22" s="224">
        <f t="shared" si="18"/>
        <v>0</v>
      </c>
      <c r="O22" s="231">
        <f t="shared" si="3"/>
        <v>0</v>
      </c>
      <c r="P22" s="392"/>
      <c r="Q22" s="387"/>
      <c r="R22" s="388">
        <f t="shared" si="19"/>
        <v>0</v>
      </c>
      <c r="S22" s="388">
        <f t="shared" si="20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x14ac:dyDescent="0.25">
      <c r="A23" s="72" t="s">
        <v>89</v>
      </c>
      <c r="B23" s="72"/>
      <c r="C23" s="73"/>
      <c r="D23" s="73"/>
      <c r="E23" s="72"/>
      <c r="F23" s="25">
        <f t="shared" si="14"/>
        <v>0</v>
      </c>
      <c r="G23" s="74">
        <f>F23*'Consolidated Budget'!$C$9</f>
        <v>0</v>
      </c>
      <c r="H23" s="197">
        <f t="shared" si="15"/>
        <v>0</v>
      </c>
      <c r="I23" s="25">
        <f t="shared" si="16"/>
        <v>0</v>
      </c>
      <c r="J23" s="198"/>
      <c r="K23" s="223"/>
      <c r="L23" s="217"/>
      <c r="M23" s="224">
        <f t="shared" si="17"/>
        <v>0</v>
      </c>
      <c r="N23" s="224">
        <f t="shared" si="18"/>
        <v>0</v>
      </c>
      <c r="O23" s="231">
        <f t="shared" si="3"/>
        <v>0</v>
      </c>
      <c r="P23" s="392"/>
      <c r="Q23" s="387"/>
      <c r="R23" s="388">
        <f t="shared" si="19"/>
        <v>0</v>
      </c>
      <c r="S23" s="388">
        <f t="shared" si="20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x14ac:dyDescent="0.25">
      <c r="A24" s="72" t="s">
        <v>90</v>
      </c>
      <c r="B24" s="72"/>
      <c r="C24" s="73"/>
      <c r="D24" s="73"/>
      <c r="E24" s="72"/>
      <c r="F24" s="25">
        <f t="shared" ref="F24" si="21">D24*E24</f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ref="R24" si="22">H24-P24</f>
        <v>0</v>
      </c>
      <c r="S24" s="388">
        <f t="shared" ref="S24" si="23">I24-Q24</f>
        <v>0</v>
      </c>
      <c r="T24" s="231">
        <f t="shared" ref="T24" si="24">IFERROR(Q24/I24,0)</f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x14ac:dyDescent="0.25">
      <c r="A25" s="72" t="s">
        <v>91</v>
      </c>
      <c r="B25" s="72"/>
      <c r="C25" s="73"/>
      <c r="D25" s="73"/>
      <c r="E25" s="72"/>
      <c r="F25" s="25">
        <f t="shared" si="14"/>
        <v>0</v>
      </c>
      <c r="G25" s="74">
        <f>F25*'Consolidated Budget'!$C$9</f>
        <v>0</v>
      </c>
      <c r="H25" s="197">
        <f t="shared" si="15"/>
        <v>0</v>
      </c>
      <c r="I25" s="25">
        <f t="shared" si="16"/>
        <v>0</v>
      </c>
      <c r="J25" s="198"/>
      <c r="K25" s="223"/>
      <c r="L25" s="217"/>
      <c r="M25" s="224">
        <f t="shared" si="17"/>
        <v>0</v>
      </c>
      <c r="N25" s="224">
        <f t="shared" si="18"/>
        <v>0</v>
      </c>
      <c r="O25" s="231">
        <f t="shared" si="3"/>
        <v>0</v>
      </c>
      <c r="P25" s="392"/>
      <c r="Q25" s="387"/>
      <c r="R25" s="388">
        <f t="shared" si="19"/>
        <v>0</v>
      </c>
      <c r="S25" s="388">
        <f t="shared" si="20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3" thickBot="1" x14ac:dyDescent="0.3">
      <c r="A26" s="78" t="s">
        <v>92</v>
      </c>
      <c r="B26" s="78"/>
      <c r="C26" s="79"/>
      <c r="D26" s="79"/>
      <c r="E26" s="78"/>
      <c r="F26" s="257">
        <f t="shared" si="14"/>
        <v>0</v>
      </c>
      <c r="G26" s="80">
        <f>F26*'Consolidated Budget'!$C$9</f>
        <v>0</v>
      </c>
      <c r="H26" s="202">
        <f t="shared" si="15"/>
        <v>0</v>
      </c>
      <c r="I26" s="203">
        <f t="shared" si="16"/>
        <v>0</v>
      </c>
      <c r="J26" s="204"/>
      <c r="K26" s="225"/>
      <c r="L26" s="217"/>
      <c r="M26" s="226">
        <f t="shared" si="17"/>
        <v>0</v>
      </c>
      <c r="N26" s="226">
        <f t="shared" si="18"/>
        <v>0</v>
      </c>
      <c r="O26" s="232">
        <f t="shared" si="3"/>
        <v>0</v>
      </c>
      <c r="P26" s="393"/>
      <c r="Q26" s="390"/>
      <c r="R26" s="391">
        <f t="shared" si="19"/>
        <v>0</v>
      </c>
      <c r="S26" s="391">
        <f t="shared" si="20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3.5" thickBot="1" x14ac:dyDescent="0.35">
      <c r="A27" s="84" t="s">
        <v>93</v>
      </c>
      <c r="B27" s="50"/>
      <c r="C27" s="648"/>
      <c r="D27" s="649"/>
      <c r="E27" s="650"/>
      <c r="F27" s="85">
        <f t="shared" ref="F27:I27" si="25">F11+F12+F19</f>
        <v>0</v>
      </c>
      <c r="G27" s="85">
        <f t="shared" si="25"/>
        <v>0</v>
      </c>
      <c r="H27" s="86">
        <f t="shared" si="25"/>
        <v>0</v>
      </c>
      <c r="I27" s="85">
        <f t="shared" si="25"/>
        <v>0</v>
      </c>
      <c r="J27" s="87"/>
      <c r="K27" s="227">
        <f t="shared" ref="K27:S27" si="26">K11+K12+K19</f>
        <v>0</v>
      </c>
      <c r="L27" s="227">
        <f t="shared" si="26"/>
        <v>0</v>
      </c>
      <c r="M27" s="228">
        <f t="shared" si="26"/>
        <v>0</v>
      </c>
      <c r="N27" s="228">
        <f t="shared" si="26"/>
        <v>0</v>
      </c>
      <c r="O27" s="235">
        <f t="shared" si="3"/>
        <v>0</v>
      </c>
      <c r="P27" s="394">
        <f t="shared" si="26"/>
        <v>0</v>
      </c>
      <c r="Q27" s="228">
        <f t="shared" si="26"/>
        <v>0</v>
      </c>
      <c r="R27" s="228">
        <f t="shared" si="26"/>
        <v>0</v>
      </c>
      <c r="S27" s="228">
        <f t="shared" si="2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3.5" thickBot="1" x14ac:dyDescent="0.35">
      <c r="A28" s="10"/>
      <c r="B28" s="7"/>
      <c r="C28" s="10"/>
      <c r="D28" s="8"/>
      <c r="E28" s="578"/>
      <c r="F28" s="578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3.5" thickBot="1" x14ac:dyDescent="0.35">
      <c r="A29" s="49">
        <v>2</v>
      </c>
      <c r="B29" s="50" t="s">
        <v>94</v>
      </c>
      <c r="C29" s="154"/>
      <c r="D29" s="155"/>
      <c r="E29" s="579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27">SUM(F31:F35)</f>
        <v>0</v>
      </c>
      <c r="G30" s="67">
        <f t="shared" si="27"/>
        <v>0</v>
      </c>
      <c r="H30" s="243">
        <f t="shared" si="27"/>
        <v>0</v>
      </c>
      <c r="I30" s="244">
        <f t="shared" si="27"/>
        <v>0</v>
      </c>
      <c r="J30" s="245"/>
      <c r="K30" s="498">
        <f t="shared" si="27"/>
        <v>0</v>
      </c>
      <c r="L30" s="499">
        <f t="shared" si="27"/>
        <v>0</v>
      </c>
      <c r="M30" s="500">
        <f t="shared" si="27"/>
        <v>0</v>
      </c>
      <c r="N30" s="500">
        <f t="shared" si="27"/>
        <v>0</v>
      </c>
      <c r="O30" s="343">
        <f t="shared" ref="O30:O93" si="28">IFERROR(L30/I30,0)</f>
        <v>0</v>
      </c>
      <c r="P30" s="400">
        <f t="shared" si="27"/>
        <v>0</v>
      </c>
      <c r="Q30" s="401">
        <f t="shared" si="27"/>
        <v>0</v>
      </c>
      <c r="R30" s="402">
        <f t="shared" si="27"/>
        <v>0</v>
      </c>
      <c r="S30" s="402">
        <f t="shared" si="27"/>
        <v>0</v>
      </c>
      <c r="T30" s="343">
        <f t="shared" ref="T30:T93" si="2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x14ac:dyDescent="0.25">
      <c r="A31" s="59" t="s">
        <v>96</v>
      </c>
      <c r="B31" s="59"/>
      <c r="C31" s="60"/>
      <c r="D31" s="60"/>
      <c r="E31" s="59"/>
      <c r="F31" s="476">
        <f t="shared" ref="F31:F35" si="30">D31*E31</f>
        <v>0</v>
      </c>
      <c r="G31" s="61">
        <f>F31*'Consolidated Budget'!$C$9</f>
        <v>0</v>
      </c>
      <c r="H31" s="205">
        <f t="shared" ref="H31:H35" si="31">F31*$J$8</f>
        <v>0</v>
      </c>
      <c r="I31" s="206">
        <f t="shared" ref="I31:I35" si="32">G31*$J$8</f>
        <v>0</v>
      </c>
      <c r="J31" s="207"/>
      <c r="K31" s="258"/>
      <c r="L31" s="259"/>
      <c r="M31" s="501">
        <f t="shared" ref="M31:M35" si="33">H31-K31</f>
        <v>0</v>
      </c>
      <c r="N31" s="501">
        <f t="shared" ref="N31:N35" si="34">I31-L31</f>
        <v>0</v>
      </c>
      <c r="O31" s="480">
        <f t="shared" si="28"/>
        <v>0</v>
      </c>
      <c r="P31" s="403"/>
      <c r="Q31" s="384"/>
      <c r="R31" s="385">
        <f t="shared" ref="R31:R35" si="35">H31-P31</f>
        <v>0</v>
      </c>
      <c r="S31" s="385">
        <f t="shared" ref="S31:S35" si="36">I31-Q31</f>
        <v>0</v>
      </c>
      <c r="T31" s="452">
        <f t="shared" si="2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x14ac:dyDescent="0.25">
      <c r="A32" s="72" t="s">
        <v>97</v>
      </c>
      <c r="B32" s="72"/>
      <c r="C32" s="73"/>
      <c r="D32" s="73"/>
      <c r="E32" s="72"/>
      <c r="F32" s="25">
        <f t="shared" si="30"/>
        <v>0</v>
      </c>
      <c r="G32" s="61">
        <f>F32*'Consolidated Budget'!$C$9</f>
        <v>0</v>
      </c>
      <c r="H32" s="197">
        <f t="shared" si="31"/>
        <v>0</v>
      </c>
      <c r="I32" s="25">
        <f t="shared" si="32"/>
        <v>0</v>
      </c>
      <c r="J32" s="198"/>
      <c r="K32" s="223"/>
      <c r="L32" s="229"/>
      <c r="M32" s="224">
        <f t="shared" si="33"/>
        <v>0</v>
      </c>
      <c r="N32" s="224">
        <f t="shared" si="34"/>
        <v>0</v>
      </c>
      <c r="O32" s="231">
        <f t="shared" si="28"/>
        <v>0</v>
      </c>
      <c r="P32" s="392"/>
      <c r="Q32" s="387"/>
      <c r="R32" s="388">
        <f t="shared" si="35"/>
        <v>0</v>
      </c>
      <c r="S32" s="388">
        <f t="shared" si="36"/>
        <v>0</v>
      </c>
      <c r="T32" s="231">
        <f t="shared" si="2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x14ac:dyDescent="0.25">
      <c r="A33" s="72" t="s">
        <v>98</v>
      </c>
      <c r="B33" s="72"/>
      <c r="C33" s="73"/>
      <c r="D33" s="73"/>
      <c r="E33" s="72"/>
      <c r="F33" s="25">
        <f t="shared" si="30"/>
        <v>0</v>
      </c>
      <c r="G33" s="74">
        <f>F33*'Consolidated Budget'!$C$9</f>
        <v>0</v>
      </c>
      <c r="H33" s="197">
        <f t="shared" si="31"/>
        <v>0</v>
      </c>
      <c r="I33" s="25">
        <f t="shared" si="32"/>
        <v>0</v>
      </c>
      <c r="J33" s="198"/>
      <c r="K33" s="223"/>
      <c r="L33" s="229"/>
      <c r="M33" s="224">
        <f t="shared" si="33"/>
        <v>0</v>
      </c>
      <c r="N33" s="224">
        <f t="shared" si="34"/>
        <v>0</v>
      </c>
      <c r="O33" s="231">
        <f t="shared" si="28"/>
        <v>0</v>
      </c>
      <c r="P33" s="392"/>
      <c r="Q33" s="387"/>
      <c r="R33" s="388">
        <f t="shared" si="35"/>
        <v>0</v>
      </c>
      <c r="S33" s="388">
        <f t="shared" si="36"/>
        <v>0</v>
      </c>
      <c r="T33" s="231">
        <f t="shared" si="2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x14ac:dyDescent="0.25">
      <c r="A34" s="72" t="s">
        <v>99</v>
      </c>
      <c r="B34" s="72"/>
      <c r="C34" s="73"/>
      <c r="D34" s="73"/>
      <c r="E34" s="72"/>
      <c r="F34" s="25">
        <f t="shared" si="30"/>
        <v>0</v>
      </c>
      <c r="G34" s="74">
        <f>F34*'Consolidated Budget'!$C$9</f>
        <v>0</v>
      </c>
      <c r="H34" s="197">
        <f t="shared" si="31"/>
        <v>0</v>
      </c>
      <c r="I34" s="25">
        <f t="shared" si="32"/>
        <v>0</v>
      </c>
      <c r="J34" s="198"/>
      <c r="K34" s="223"/>
      <c r="L34" s="229"/>
      <c r="M34" s="224">
        <f t="shared" si="33"/>
        <v>0</v>
      </c>
      <c r="N34" s="224">
        <f t="shared" si="34"/>
        <v>0</v>
      </c>
      <c r="O34" s="231">
        <f t="shared" si="28"/>
        <v>0</v>
      </c>
      <c r="P34" s="392"/>
      <c r="Q34" s="387"/>
      <c r="R34" s="388">
        <f t="shared" si="35"/>
        <v>0</v>
      </c>
      <c r="S34" s="388">
        <f t="shared" si="36"/>
        <v>0</v>
      </c>
      <c r="T34" s="231">
        <f t="shared" si="2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x14ac:dyDescent="0.25">
      <c r="A35" s="78" t="s">
        <v>100</v>
      </c>
      <c r="B35" s="78"/>
      <c r="C35" s="79"/>
      <c r="D35" s="79"/>
      <c r="E35" s="78"/>
      <c r="F35" s="257">
        <f t="shared" si="30"/>
        <v>0</v>
      </c>
      <c r="G35" s="80">
        <f>F35*'Consolidated Budget'!$C$9</f>
        <v>0</v>
      </c>
      <c r="H35" s="208">
        <f t="shared" si="31"/>
        <v>0</v>
      </c>
      <c r="I35" s="209">
        <f t="shared" si="32"/>
        <v>0</v>
      </c>
      <c r="J35" s="210"/>
      <c r="K35" s="225"/>
      <c r="L35" s="246"/>
      <c r="M35" s="226">
        <f t="shared" si="33"/>
        <v>0</v>
      </c>
      <c r="N35" s="226">
        <f t="shared" si="34"/>
        <v>0</v>
      </c>
      <c r="O35" s="232">
        <f t="shared" si="28"/>
        <v>0</v>
      </c>
      <c r="P35" s="393"/>
      <c r="Q35" s="390"/>
      <c r="R35" s="391">
        <f t="shared" si="35"/>
        <v>0</v>
      </c>
      <c r="S35" s="391">
        <f t="shared" si="36"/>
        <v>0</v>
      </c>
      <c r="T35" s="232">
        <f t="shared" si="2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37">SUM(F37:F41)</f>
        <v>0</v>
      </c>
      <c r="G36" s="67">
        <f t="shared" si="37"/>
        <v>0</v>
      </c>
      <c r="H36" s="138">
        <f t="shared" si="37"/>
        <v>0</v>
      </c>
      <c r="I36" s="139">
        <f t="shared" si="37"/>
        <v>0</v>
      </c>
      <c r="J36" s="140"/>
      <c r="K36" s="502">
        <f t="shared" si="37"/>
        <v>0</v>
      </c>
      <c r="L36" s="503">
        <f t="shared" si="37"/>
        <v>0</v>
      </c>
      <c r="M36" s="504">
        <f t="shared" ref="M36:N36" si="38">SUM(M37:M41)</f>
        <v>0</v>
      </c>
      <c r="N36" s="504">
        <f t="shared" si="38"/>
        <v>0</v>
      </c>
      <c r="O36" s="344">
        <f t="shared" si="28"/>
        <v>0</v>
      </c>
      <c r="P36" s="404">
        <f t="shared" ref="P36:Q36" si="39">SUM(P37:P41)</f>
        <v>0</v>
      </c>
      <c r="Q36" s="405">
        <f t="shared" si="39"/>
        <v>0</v>
      </c>
      <c r="R36" s="406">
        <f t="shared" ref="R36:S36" si="40">SUM(R37:R41)</f>
        <v>0</v>
      </c>
      <c r="S36" s="406">
        <f t="shared" si="40"/>
        <v>0</v>
      </c>
      <c r="T36" s="453">
        <f t="shared" si="2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x14ac:dyDescent="0.25">
      <c r="A37" s="59" t="s">
        <v>102</v>
      </c>
      <c r="B37" s="59"/>
      <c r="C37" s="59"/>
      <c r="D37" s="60"/>
      <c r="E37" s="59"/>
      <c r="F37" s="476">
        <f t="shared" ref="F37:F41" si="41">D37*E37</f>
        <v>0</v>
      </c>
      <c r="G37" s="74">
        <f>F37*'Consolidated Budget'!$C$9</f>
        <v>0</v>
      </c>
      <c r="H37" s="205">
        <f t="shared" ref="H37:H41" si="42">F37*$J$8</f>
        <v>0</v>
      </c>
      <c r="I37" s="206">
        <f t="shared" ref="I37:I41" si="43">G37*$J$8</f>
        <v>0</v>
      </c>
      <c r="J37" s="207"/>
      <c r="K37" s="258"/>
      <c r="L37" s="259"/>
      <c r="M37" s="501">
        <f t="shared" ref="M37:M41" si="44">H37-K37</f>
        <v>0</v>
      </c>
      <c r="N37" s="501">
        <f t="shared" ref="N37:N41" si="45">I37-L37</f>
        <v>0</v>
      </c>
      <c r="O37" s="480">
        <f t="shared" si="28"/>
        <v>0</v>
      </c>
      <c r="P37" s="403"/>
      <c r="Q37" s="384"/>
      <c r="R37" s="385">
        <f t="shared" ref="R37:R41" si="46">H37-P37</f>
        <v>0</v>
      </c>
      <c r="S37" s="385">
        <f t="shared" ref="S37:S41" si="47">I37-Q37</f>
        <v>0</v>
      </c>
      <c r="T37" s="452">
        <f t="shared" si="2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x14ac:dyDescent="0.25">
      <c r="A38" s="72" t="s">
        <v>103</v>
      </c>
      <c r="B38" s="72"/>
      <c r="C38" s="72"/>
      <c r="D38" s="73"/>
      <c r="E38" s="72"/>
      <c r="F38" s="25">
        <f t="shared" si="41"/>
        <v>0</v>
      </c>
      <c r="G38" s="74">
        <f>F38*'Consolidated Budget'!$C$9</f>
        <v>0</v>
      </c>
      <c r="H38" s="197">
        <f t="shared" si="42"/>
        <v>0</v>
      </c>
      <c r="I38" s="25">
        <f t="shared" si="43"/>
        <v>0</v>
      </c>
      <c r="J38" s="198"/>
      <c r="K38" s="223"/>
      <c r="L38" s="229"/>
      <c r="M38" s="224">
        <f t="shared" si="44"/>
        <v>0</v>
      </c>
      <c r="N38" s="224">
        <f t="shared" si="45"/>
        <v>0</v>
      </c>
      <c r="O38" s="231">
        <f t="shared" si="28"/>
        <v>0</v>
      </c>
      <c r="P38" s="392"/>
      <c r="Q38" s="387"/>
      <c r="R38" s="388">
        <f t="shared" si="46"/>
        <v>0</v>
      </c>
      <c r="S38" s="388">
        <f t="shared" si="47"/>
        <v>0</v>
      </c>
      <c r="T38" s="231">
        <f t="shared" si="2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x14ac:dyDescent="0.25">
      <c r="A39" s="72" t="s">
        <v>104</v>
      </c>
      <c r="B39" s="72"/>
      <c r="C39" s="72"/>
      <c r="D39" s="73"/>
      <c r="E39" s="72"/>
      <c r="F39" s="25">
        <f t="shared" si="41"/>
        <v>0</v>
      </c>
      <c r="G39" s="74">
        <f>F39*'Consolidated Budget'!$C$9</f>
        <v>0</v>
      </c>
      <c r="H39" s="197">
        <f t="shared" si="42"/>
        <v>0</v>
      </c>
      <c r="I39" s="25">
        <f t="shared" si="43"/>
        <v>0</v>
      </c>
      <c r="J39" s="198"/>
      <c r="K39" s="223"/>
      <c r="L39" s="229"/>
      <c r="M39" s="224">
        <f t="shared" si="44"/>
        <v>0</v>
      </c>
      <c r="N39" s="224">
        <f t="shared" si="45"/>
        <v>0</v>
      </c>
      <c r="O39" s="231">
        <f t="shared" si="28"/>
        <v>0</v>
      </c>
      <c r="P39" s="392"/>
      <c r="Q39" s="387"/>
      <c r="R39" s="388">
        <f t="shared" si="46"/>
        <v>0</v>
      </c>
      <c r="S39" s="388">
        <f t="shared" si="47"/>
        <v>0</v>
      </c>
      <c r="T39" s="231">
        <f t="shared" si="2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x14ac:dyDescent="0.25">
      <c r="A40" s="72" t="s">
        <v>105</v>
      </c>
      <c r="B40" s="72"/>
      <c r="C40" s="72"/>
      <c r="D40" s="73"/>
      <c r="E40" s="72"/>
      <c r="F40" s="25">
        <f t="shared" si="41"/>
        <v>0</v>
      </c>
      <c r="G40" s="74">
        <f>F40*'Consolidated Budget'!$C$9</f>
        <v>0</v>
      </c>
      <c r="H40" s="197">
        <f t="shared" si="42"/>
        <v>0</v>
      </c>
      <c r="I40" s="25">
        <f t="shared" si="43"/>
        <v>0</v>
      </c>
      <c r="J40" s="198"/>
      <c r="K40" s="223"/>
      <c r="L40" s="229"/>
      <c r="M40" s="224">
        <f t="shared" si="44"/>
        <v>0</v>
      </c>
      <c r="N40" s="224">
        <f t="shared" si="45"/>
        <v>0</v>
      </c>
      <c r="O40" s="231">
        <f t="shared" si="28"/>
        <v>0</v>
      </c>
      <c r="P40" s="392"/>
      <c r="Q40" s="387"/>
      <c r="R40" s="388">
        <f t="shared" si="46"/>
        <v>0</v>
      </c>
      <c r="S40" s="388">
        <f t="shared" si="47"/>
        <v>0</v>
      </c>
      <c r="T40" s="231">
        <f t="shared" si="2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x14ac:dyDescent="0.25">
      <c r="A41" s="78" t="s">
        <v>106</v>
      </c>
      <c r="B41" s="78"/>
      <c r="C41" s="78"/>
      <c r="D41" s="79"/>
      <c r="E41" s="78"/>
      <c r="F41" s="257">
        <f t="shared" si="41"/>
        <v>0</v>
      </c>
      <c r="G41" s="74">
        <f>F41*'Consolidated Budget'!$C$9</f>
        <v>0</v>
      </c>
      <c r="H41" s="208">
        <f t="shared" si="42"/>
        <v>0</v>
      </c>
      <c r="I41" s="209">
        <f t="shared" si="43"/>
        <v>0</v>
      </c>
      <c r="J41" s="210"/>
      <c r="K41" s="225"/>
      <c r="L41" s="246"/>
      <c r="M41" s="226">
        <f t="shared" si="44"/>
        <v>0</v>
      </c>
      <c r="N41" s="226">
        <f t="shared" si="45"/>
        <v>0</v>
      </c>
      <c r="O41" s="232">
        <f t="shared" si="28"/>
        <v>0</v>
      </c>
      <c r="P41" s="393"/>
      <c r="Q41" s="390"/>
      <c r="R41" s="391">
        <f t="shared" si="46"/>
        <v>0</v>
      </c>
      <c r="S41" s="391">
        <f t="shared" si="47"/>
        <v>0</v>
      </c>
      <c r="T41" s="232">
        <f t="shared" si="2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48">SUM(F43:F47)</f>
        <v>0</v>
      </c>
      <c r="G42" s="67">
        <f t="shared" si="48"/>
        <v>0</v>
      </c>
      <c r="H42" s="138">
        <f t="shared" si="48"/>
        <v>0</v>
      </c>
      <c r="I42" s="139">
        <f t="shared" si="48"/>
        <v>0</v>
      </c>
      <c r="J42" s="140"/>
      <c r="K42" s="502">
        <f t="shared" si="48"/>
        <v>0</v>
      </c>
      <c r="L42" s="503">
        <f t="shared" si="48"/>
        <v>0</v>
      </c>
      <c r="M42" s="504">
        <f t="shared" ref="M42:N42" si="49">SUM(M43:M47)</f>
        <v>0</v>
      </c>
      <c r="N42" s="504">
        <f t="shared" si="49"/>
        <v>0</v>
      </c>
      <c r="O42" s="344">
        <f t="shared" si="28"/>
        <v>0</v>
      </c>
      <c r="P42" s="407">
        <f t="shared" ref="P42:Q42" si="50">SUM(P43:P47)</f>
        <v>0</v>
      </c>
      <c r="Q42" s="408">
        <f t="shared" si="50"/>
        <v>0</v>
      </c>
      <c r="R42" s="409">
        <f t="shared" ref="R42:S42" si="51">SUM(R43:R47)</f>
        <v>0</v>
      </c>
      <c r="S42" s="409">
        <f t="shared" si="51"/>
        <v>0</v>
      </c>
      <c r="T42" s="344">
        <f t="shared" si="2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x14ac:dyDescent="0.25">
      <c r="A43" s="59" t="s">
        <v>108</v>
      </c>
      <c r="B43" s="59"/>
      <c r="C43" s="60"/>
      <c r="D43" s="60"/>
      <c r="E43" s="59"/>
      <c r="F43" s="25">
        <f t="shared" ref="F43:F47" si="52">D43*E43</f>
        <v>0</v>
      </c>
      <c r="G43" s="74">
        <f>F43*'Consolidated Budget'!$C$9</f>
        <v>0</v>
      </c>
      <c r="H43" s="205">
        <f t="shared" ref="H43:H47" si="53">F43*$J$8</f>
        <v>0</v>
      </c>
      <c r="I43" s="206">
        <f t="shared" ref="I43:I47" si="54">G43*$J$8</f>
        <v>0</v>
      </c>
      <c r="J43" s="207"/>
      <c r="K43" s="258"/>
      <c r="L43" s="259"/>
      <c r="M43" s="501">
        <f t="shared" ref="M43:M47" si="55">H43-K43</f>
        <v>0</v>
      </c>
      <c r="N43" s="501">
        <f t="shared" ref="N43:N47" si="56">I43-L43</f>
        <v>0</v>
      </c>
      <c r="O43" s="480">
        <f t="shared" si="28"/>
        <v>0</v>
      </c>
      <c r="P43" s="403"/>
      <c r="Q43" s="384"/>
      <c r="R43" s="385">
        <f t="shared" ref="R43:R47" si="57">H43-P43</f>
        <v>0</v>
      </c>
      <c r="S43" s="385">
        <f t="shared" ref="S43:S47" si="58">I43-Q43</f>
        <v>0</v>
      </c>
      <c r="T43" s="452">
        <f t="shared" si="2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x14ac:dyDescent="0.25">
      <c r="A44" s="59" t="s">
        <v>109</v>
      </c>
      <c r="B44" s="59"/>
      <c r="C44" s="60"/>
      <c r="D44" s="60"/>
      <c r="E44" s="59"/>
      <c r="F44" s="25">
        <f t="shared" si="52"/>
        <v>0</v>
      </c>
      <c r="G44" s="74">
        <f>F44*'Consolidated Budget'!$C$9</f>
        <v>0</v>
      </c>
      <c r="H44" s="197">
        <f t="shared" si="53"/>
        <v>0</v>
      </c>
      <c r="I44" s="25">
        <f t="shared" si="54"/>
        <v>0</v>
      </c>
      <c r="J44" s="198"/>
      <c r="K44" s="223"/>
      <c r="L44" s="229"/>
      <c r="M44" s="224">
        <f t="shared" si="55"/>
        <v>0</v>
      </c>
      <c r="N44" s="224">
        <f t="shared" si="56"/>
        <v>0</v>
      </c>
      <c r="O44" s="231">
        <f t="shared" si="28"/>
        <v>0</v>
      </c>
      <c r="P44" s="392"/>
      <c r="Q44" s="387"/>
      <c r="R44" s="388">
        <f t="shared" si="57"/>
        <v>0</v>
      </c>
      <c r="S44" s="388">
        <f t="shared" si="58"/>
        <v>0</v>
      </c>
      <c r="T44" s="231">
        <f t="shared" si="2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x14ac:dyDescent="0.25">
      <c r="A45" s="59" t="s">
        <v>110</v>
      </c>
      <c r="B45" s="59"/>
      <c r="C45" s="60"/>
      <c r="D45" s="60"/>
      <c r="E45" s="59"/>
      <c r="F45" s="25">
        <f t="shared" si="52"/>
        <v>0</v>
      </c>
      <c r="G45" s="74">
        <f>F45*'Consolidated Budget'!$C$9</f>
        <v>0</v>
      </c>
      <c r="H45" s="197">
        <f t="shared" si="53"/>
        <v>0</v>
      </c>
      <c r="I45" s="25">
        <f t="shared" si="54"/>
        <v>0</v>
      </c>
      <c r="J45" s="198"/>
      <c r="K45" s="223"/>
      <c r="L45" s="229"/>
      <c r="M45" s="224">
        <f t="shared" si="55"/>
        <v>0</v>
      </c>
      <c r="N45" s="224">
        <f t="shared" si="56"/>
        <v>0</v>
      </c>
      <c r="O45" s="231">
        <f t="shared" si="28"/>
        <v>0</v>
      </c>
      <c r="P45" s="392"/>
      <c r="Q45" s="387"/>
      <c r="R45" s="388">
        <f t="shared" si="57"/>
        <v>0</v>
      </c>
      <c r="S45" s="388">
        <f t="shared" si="58"/>
        <v>0</v>
      </c>
      <c r="T45" s="231">
        <f t="shared" si="2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x14ac:dyDescent="0.25">
      <c r="A46" s="59" t="s">
        <v>111</v>
      </c>
      <c r="B46" s="59"/>
      <c r="C46" s="60"/>
      <c r="D46" s="60"/>
      <c r="E46" s="59"/>
      <c r="F46" s="25">
        <f t="shared" si="52"/>
        <v>0</v>
      </c>
      <c r="G46" s="74">
        <f>F46*'Consolidated Budget'!$C$9</f>
        <v>0</v>
      </c>
      <c r="H46" s="197">
        <f t="shared" si="53"/>
        <v>0</v>
      </c>
      <c r="I46" s="25">
        <f t="shared" si="54"/>
        <v>0</v>
      </c>
      <c r="J46" s="198"/>
      <c r="K46" s="223"/>
      <c r="L46" s="229"/>
      <c r="M46" s="224">
        <f t="shared" si="55"/>
        <v>0</v>
      </c>
      <c r="N46" s="224">
        <f t="shared" si="56"/>
        <v>0</v>
      </c>
      <c r="O46" s="231">
        <f t="shared" si="28"/>
        <v>0</v>
      </c>
      <c r="P46" s="392"/>
      <c r="Q46" s="387"/>
      <c r="R46" s="388">
        <f t="shared" si="57"/>
        <v>0</v>
      </c>
      <c r="S46" s="388">
        <f t="shared" si="58"/>
        <v>0</v>
      </c>
      <c r="T46" s="231">
        <f t="shared" si="2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x14ac:dyDescent="0.25">
      <c r="A47" s="59" t="s">
        <v>112</v>
      </c>
      <c r="B47" s="59"/>
      <c r="C47" s="60"/>
      <c r="D47" s="60"/>
      <c r="E47" s="59"/>
      <c r="F47" s="25">
        <f t="shared" si="52"/>
        <v>0</v>
      </c>
      <c r="G47" s="74">
        <f>F47*'Consolidated Budget'!$C$9</f>
        <v>0</v>
      </c>
      <c r="H47" s="208">
        <f t="shared" si="53"/>
        <v>0</v>
      </c>
      <c r="I47" s="209">
        <f t="shared" si="54"/>
        <v>0</v>
      </c>
      <c r="J47" s="210"/>
      <c r="K47" s="225"/>
      <c r="L47" s="246"/>
      <c r="M47" s="226">
        <f t="shared" si="55"/>
        <v>0</v>
      </c>
      <c r="N47" s="226">
        <f t="shared" si="56"/>
        <v>0</v>
      </c>
      <c r="O47" s="232">
        <f t="shared" si="28"/>
        <v>0</v>
      </c>
      <c r="P47" s="393"/>
      <c r="Q47" s="390"/>
      <c r="R47" s="391">
        <f t="shared" si="57"/>
        <v>0</v>
      </c>
      <c r="S47" s="391">
        <f t="shared" si="58"/>
        <v>0</v>
      </c>
      <c r="T47" s="232">
        <f t="shared" si="2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59">SUM(F49:F53)</f>
        <v>0</v>
      </c>
      <c r="G48" s="67">
        <f t="shared" si="59"/>
        <v>0</v>
      </c>
      <c r="H48" s="138">
        <f t="shared" si="59"/>
        <v>0</v>
      </c>
      <c r="I48" s="139">
        <f t="shared" si="59"/>
        <v>0</v>
      </c>
      <c r="J48" s="140"/>
      <c r="K48" s="502">
        <f t="shared" ref="K48:L48" si="60">SUM(K49:K53)</f>
        <v>0</v>
      </c>
      <c r="L48" s="503">
        <f t="shared" si="60"/>
        <v>0</v>
      </c>
      <c r="M48" s="504">
        <f t="shared" ref="M48:N48" si="61">SUM(M49:M53)</f>
        <v>0</v>
      </c>
      <c r="N48" s="504">
        <f t="shared" si="61"/>
        <v>0</v>
      </c>
      <c r="O48" s="344">
        <f t="shared" si="28"/>
        <v>0</v>
      </c>
      <c r="P48" s="407">
        <f t="shared" ref="P48:S48" si="62">SUM(P49:P53)</f>
        <v>0</v>
      </c>
      <c r="Q48" s="408">
        <f t="shared" si="62"/>
        <v>0</v>
      </c>
      <c r="R48" s="409">
        <f t="shared" si="62"/>
        <v>0</v>
      </c>
      <c r="S48" s="409">
        <f t="shared" si="62"/>
        <v>0</v>
      </c>
      <c r="T48" s="344">
        <f t="shared" si="2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x14ac:dyDescent="0.25">
      <c r="A49" s="59" t="s">
        <v>114</v>
      </c>
      <c r="B49" s="59"/>
      <c r="C49" s="60"/>
      <c r="D49" s="60"/>
      <c r="E49" s="59"/>
      <c r="F49" s="25">
        <f t="shared" ref="F49:F53" si="63">D49*E49</f>
        <v>0</v>
      </c>
      <c r="G49" s="74">
        <f>F49*'Consolidated Budget'!$C$9</f>
        <v>0</v>
      </c>
      <c r="H49" s="205">
        <f t="shared" ref="H49:H53" si="64">F49*$J$8</f>
        <v>0</v>
      </c>
      <c r="I49" s="206">
        <f t="shared" ref="I49:I53" si="65">G49*$J$8</f>
        <v>0</v>
      </c>
      <c r="J49" s="207"/>
      <c r="K49" s="258"/>
      <c r="L49" s="259"/>
      <c r="M49" s="501">
        <f t="shared" ref="M49:M53" si="66">H49-K49</f>
        <v>0</v>
      </c>
      <c r="N49" s="501">
        <f t="shared" ref="N49:N53" si="67">I49-L49</f>
        <v>0</v>
      </c>
      <c r="O49" s="480">
        <f t="shared" si="28"/>
        <v>0</v>
      </c>
      <c r="P49" s="403"/>
      <c r="Q49" s="384"/>
      <c r="R49" s="385">
        <f t="shared" ref="R49:R53" si="68">H49-P49</f>
        <v>0</v>
      </c>
      <c r="S49" s="385">
        <f t="shared" ref="S49:S53" si="69">I49-Q49</f>
        <v>0</v>
      </c>
      <c r="T49" s="452">
        <f t="shared" si="2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x14ac:dyDescent="0.25">
      <c r="A50" s="59" t="s">
        <v>115</v>
      </c>
      <c r="B50" s="59"/>
      <c r="C50" s="60"/>
      <c r="D50" s="60"/>
      <c r="E50" s="59"/>
      <c r="F50" s="25">
        <f t="shared" si="63"/>
        <v>0</v>
      </c>
      <c r="G50" s="74">
        <f>F50*'Consolidated Budget'!$C$9</f>
        <v>0</v>
      </c>
      <c r="H50" s="197">
        <f t="shared" si="64"/>
        <v>0</v>
      </c>
      <c r="I50" s="25">
        <f t="shared" si="65"/>
        <v>0</v>
      </c>
      <c r="J50" s="198"/>
      <c r="K50" s="223"/>
      <c r="L50" s="229"/>
      <c r="M50" s="224">
        <f t="shared" si="66"/>
        <v>0</v>
      </c>
      <c r="N50" s="224">
        <f t="shared" si="67"/>
        <v>0</v>
      </c>
      <c r="O50" s="231">
        <f t="shared" si="28"/>
        <v>0</v>
      </c>
      <c r="P50" s="392"/>
      <c r="Q50" s="387"/>
      <c r="R50" s="388">
        <f t="shared" si="68"/>
        <v>0</v>
      </c>
      <c r="S50" s="388">
        <f t="shared" si="69"/>
        <v>0</v>
      </c>
      <c r="T50" s="231">
        <f t="shared" si="2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x14ac:dyDescent="0.25">
      <c r="A51" s="59" t="s">
        <v>116</v>
      </c>
      <c r="B51" s="59"/>
      <c r="C51" s="60"/>
      <c r="D51" s="60"/>
      <c r="E51" s="59"/>
      <c r="F51" s="25">
        <f t="shared" si="63"/>
        <v>0</v>
      </c>
      <c r="G51" s="74">
        <f>F51*'Consolidated Budget'!$C$9</f>
        <v>0</v>
      </c>
      <c r="H51" s="197">
        <f t="shared" si="64"/>
        <v>0</v>
      </c>
      <c r="I51" s="25">
        <f t="shared" si="65"/>
        <v>0</v>
      </c>
      <c r="J51" s="198"/>
      <c r="K51" s="223"/>
      <c r="L51" s="229"/>
      <c r="M51" s="224">
        <f t="shared" si="66"/>
        <v>0</v>
      </c>
      <c r="N51" s="224">
        <f t="shared" si="67"/>
        <v>0</v>
      </c>
      <c r="O51" s="231">
        <f t="shared" si="28"/>
        <v>0</v>
      </c>
      <c r="P51" s="392"/>
      <c r="Q51" s="387"/>
      <c r="R51" s="388">
        <f t="shared" si="68"/>
        <v>0</v>
      </c>
      <c r="S51" s="388">
        <f t="shared" si="69"/>
        <v>0</v>
      </c>
      <c r="T51" s="231">
        <f t="shared" si="2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x14ac:dyDescent="0.25">
      <c r="A52" s="59" t="s">
        <v>117</v>
      </c>
      <c r="B52" s="59"/>
      <c r="C52" s="60"/>
      <c r="D52" s="60"/>
      <c r="E52" s="59"/>
      <c r="F52" s="25">
        <f t="shared" si="63"/>
        <v>0</v>
      </c>
      <c r="G52" s="74">
        <f>F52*'Consolidated Budget'!$C$9</f>
        <v>0</v>
      </c>
      <c r="H52" s="197">
        <f t="shared" si="64"/>
        <v>0</v>
      </c>
      <c r="I52" s="25">
        <f t="shared" si="65"/>
        <v>0</v>
      </c>
      <c r="J52" s="198"/>
      <c r="K52" s="223"/>
      <c r="L52" s="229"/>
      <c r="M52" s="224">
        <f t="shared" si="66"/>
        <v>0</v>
      </c>
      <c r="N52" s="224">
        <f t="shared" si="67"/>
        <v>0</v>
      </c>
      <c r="O52" s="231">
        <f t="shared" si="28"/>
        <v>0</v>
      </c>
      <c r="P52" s="392"/>
      <c r="Q52" s="387"/>
      <c r="R52" s="388">
        <f t="shared" si="68"/>
        <v>0</v>
      </c>
      <c r="S52" s="388">
        <f t="shared" si="69"/>
        <v>0</v>
      </c>
      <c r="T52" s="231">
        <f t="shared" si="2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x14ac:dyDescent="0.25">
      <c r="A53" s="59" t="s">
        <v>118</v>
      </c>
      <c r="B53" s="59"/>
      <c r="C53" s="60"/>
      <c r="D53" s="60"/>
      <c r="E53" s="59"/>
      <c r="F53" s="25">
        <f t="shared" si="63"/>
        <v>0</v>
      </c>
      <c r="G53" s="74">
        <f>F53*'Consolidated Budget'!$C$9</f>
        <v>0</v>
      </c>
      <c r="H53" s="208">
        <f t="shared" si="64"/>
        <v>0</v>
      </c>
      <c r="I53" s="209">
        <f t="shared" si="65"/>
        <v>0</v>
      </c>
      <c r="J53" s="210"/>
      <c r="K53" s="225"/>
      <c r="L53" s="246"/>
      <c r="M53" s="226">
        <f t="shared" si="66"/>
        <v>0</v>
      </c>
      <c r="N53" s="226">
        <f t="shared" si="67"/>
        <v>0</v>
      </c>
      <c r="O53" s="232">
        <f t="shared" si="28"/>
        <v>0</v>
      </c>
      <c r="P53" s="393"/>
      <c r="Q53" s="390"/>
      <c r="R53" s="391">
        <f t="shared" si="68"/>
        <v>0</v>
      </c>
      <c r="S53" s="391">
        <f t="shared" si="69"/>
        <v>0</v>
      </c>
      <c r="T53" s="232">
        <f t="shared" si="2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70">SUM(F55:F59)</f>
        <v>0</v>
      </c>
      <c r="G54" s="67">
        <f t="shared" si="70"/>
        <v>0</v>
      </c>
      <c r="H54" s="138">
        <f t="shared" si="70"/>
        <v>0</v>
      </c>
      <c r="I54" s="139">
        <f t="shared" si="70"/>
        <v>0</v>
      </c>
      <c r="J54" s="140"/>
      <c r="K54" s="502">
        <f t="shared" si="70"/>
        <v>0</v>
      </c>
      <c r="L54" s="503">
        <f t="shared" si="70"/>
        <v>0</v>
      </c>
      <c r="M54" s="504">
        <f t="shared" ref="M54:N54" si="71">SUM(M55:M59)</f>
        <v>0</v>
      </c>
      <c r="N54" s="504">
        <f t="shared" si="71"/>
        <v>0</v>
      </c>
      <c r="O54" s="344">
        <f t="shared" si="28"/>
        <v>0</v>
      </c>
      <c r="P54" s="407">
        <f t="shared" ref="P54:Q54" si="72">SUM(P55:P59)</f>
        <v>0</v>
      </c>
      <c r="Q54" s="408">
        <f t="shared" si="72"/>
        <v>0</v>
      </c>
      <c r="R54" s="409">
        <f t="shared" ref="R54:S54" si="73">SUM(R55:R59)</f>
        <v>0</v>
      </c>
      <c r="S54" s="409">
        <f t="shared" si="73"/>
        <v>0</v>
      </c>
      <c r="T54" s="344">
        <f t="shared" si="2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x14ac:dyDescent="0.25">
      <c r="A55" s="59" t="s">
        <v>120</v>
      </c>
      <c r="B55" s="59"/>
      <c r="C55" s="60"/>
      <c r="D55" s="60"/>
      <c r="E55" s="59"/>
      <c r="F55" s="25">
        <f t="shared" ref="F55:F59" si="74">D55*E55</f>
        <v>0</v>
      </c>
      <c r="G55" s="74">
        <f>F55*'Consolidated Budget'!$C$9</f>
        <v>0</v>
      </c>
      <c r="H55" s="205">
        <f t="shared" ref="H55:H59" si="75">F55*$J$8</f>
        <v>0</v>
      </c>
      <c r="I55" s="206">
        <f t="shared" ref="I55:I59" si="76">G55*$J$8</f>
        <v>0</v>
      </c>
      <c r="J55" s="207"/>
      <c r="K55" s="258"/>
      <c r="L55" s="259"/>
      <c r="M55" s="501">
        <f t="shared" ref="M55:M59" si="77">H55-K55</f>
        <v>0</v>
      </c>
      <c r="N55" s="501">
        <f t="shared" ref="N55:N59" si="78">I55-L55</f>
        <v>0</v>
      </c>
      <c r="O55" s="480">
        <f t="shared" si="28"/>
        <v>0</v>
      </c>
      <c r="P55" s="403"/>
      <c r="Q55" s="384"/>
      <c r="R55" s="385">
        <f t="shared" ref="R55:R59" si="79">H55-P55</f>
        <v>0</v>
      </c>
      <c r="S55" s="385">
        <f t="shared" ref="S55:S59" si="80">I55-Q55</f>
        <v>0</v>
      </c>
      <c r="T55" s="452">
        <f t="shared" si="2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x14ac:dyDescent="0.25">
      <c r="A56" s="59" t="s">
        <v>121</v>
      </c>
      <c r="B56" s="59"/>
      <c r="C56" s="60"/>
      <c r="D56" s="60"/>
      <c r="E56" s="59"/>
      <c r="F56" s="25">
        <f t="shared" si="74"/>
        <v>0</v>
      </c>
      <c r="G56" s="74">
        <f>F56*'Consolidated Budget'!$C$9</f>
        <v>0</v>
      </c>
      <c r="H56" s="197">
        <f t="shared" si="75"/>
        <v>0</v>
      </c>
      <c r="I56" s="25">
        <f t="shared" si="76"/>
        <v>0</v>
      </c>
      <c r="J56" s="198"/>
      <c r="K56" s="223"/>
      <c r="L56" s="229"/>
      <c r="M56" s="224">
        <f t="shared" si="77"/>
        <v>0</v>
      </c>
      <c r="N56" s="224">
        <f t="shared" si="78"/>
        <v>0</v>
      </c>
      <c r="O56" s="231">
        <f t="shared" si="28"/>
        <v>0</v>
      </c>
      <c r="P56" s="392"/>
      <c r="Q56" s="387"/>
      <c r="R56" s="388">
        <f t="shared" si="79"/>
        <v>0</v>
      </c>
      <c r="S56" s="388">
        <f t="shared" si="80"/>
        <v>0</v>
      </c>
      <c r="T56" s="231">
        <f t="shared" si="2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x14ac:dyDescent="0.25">
      <c r="A57" s="59" t="s">
        <v>122</v>
      </c>
      <c r="B57" s="59"/>
      <c r="C57" s="60"/>
      <c r="D57" s="60"/>
      <c r="E57" s="59"/>
      <c r="F57" s="25">
        <f t="shared" si="74"/>
        <v>0</v>
      </c>
      <c r="G57" s="74">
        <f>F57*'Consolidated Budget'!$C$9</f>
        <v>0</v>
      </c>
      <c r="H57" s="197">
        <f t="shared" si="75"/>
        <v>0</v>
      </c>
      <c r="I57" s="25">
        <f t="shared" si="76"/>
        <v>0</v>
      </c>
      <c r="J57" s="198"/>
      <c r="K57" s="223"/>
      <c r="L57" s="229"/>
      <c r="M57" s="224">
        <f t="shared" si="77"/>
        <v>0</v>
      </c>
      <c r="N57" s="224">
        <f t="shared" si="78"/>
        <v>0</v>
      </c>
      <c r="O57" s="231">
        <f t="shared" si="28"/>
        <v>0</v>
      </c>
      <c r="P57" s="392"/>
      <c r="Q57" s="387"/>
      <c r="R57" s="388">
        <f t="shared" si="79"/>
        <v>0</v>
      </c>
      <c r="S57" s="388">
        <f t="shared" si="80"/>
        <v>0</v>
      </c>
      <c r="T57" s="231">
        <f t="shared" si="2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x14ac:dyDescent="0.25">
      <c r="A58" s="59" t="s">
        <v>123</v>
      </c>
      <c r="B58" s="59"/>
      <c r="C58" s="60"/>
      <c r="D58" s="60"/>
      <c r="E58" s="59"/>
      <c r="F58" s="25">
        <f t="shared" si="74"/>
        <v>0</v>
      </c>
      <c r="G58" s="74">
        <f>F58*'Consolidated Budget'!$C$9</f>
        <v>0</v>
      </c>
      <c r="H58" s="197">
        <f t="shared" si="75"/>
        <v>0</v>
      </c>
      <c r="I58" s="25">
        <f t="shared" si="76"/>
        <v>0</v>
      </c>
      <c r="J58" s="198"/>
      <c r="K58" s="223"/>
      <c r="L58" s="229"/>
      <c r="M58" s="224">
        <f t="shared" si="77"/>
        <v>0</v>
      </c>
      <c r="N58" s="224">
        <f t="shared" si="78"/>
        <v>0</v>
      </c>
      <c r="O58" s="231">
        <f t="shared" si="28"/>
        <v>0</v>
      </c>
      <c r="P58" s="392"/>
      <c r="Q58" s="387"/>
      <c r="R58" s="388">
        <f t="shared" si="79"/>
        <v>0</v>
      </c>
      <c r="S58" s="388">
        <f t="shared" si="80"/>
        <v>0</v>
      </c>
      <c r="T58" s="231">
        <f t="shared" si="2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x14ac:dyDescent="0.25">
      <c r="A59" s="59" t="s">
        <v>124</v>
      </c>
      <c r="B59" s="59"/>
      <c r="C59" s="60"/>
      <c r="D59" s="60"/>
      <c r="E59" s="59"/>
      <c r="F59" s="25">
        <f t="shared" si="74"/>
        <v>0</v>
      </c>
      <c r="G59" s="74">
        <f>F59*'Consolidated Budget'!$C$9</f>
        <v>0</v>
      </c>
      <c r="H59" s="208">
        <f t="shared" si="75"/>
        <v>0</v>
      </c>
      <c r="I59" s="209">
        <f t="shared" si="76"/>
        <v>0</v>
      </c>
      <c r="J59" s="210"/>
      <c r="K59" s="225"/>
      <c r="L59" s="246"/>
      <c r="M59" s="226">
        <f t="shared" si="77"/>
        <v>0</v>
      </c>
      <c r="N59" s="226">
        <f t="shared" si="78"/>
        <v>0</v>
      </c>
      <c r="O59" s="232">
        <f t="shared" si="28"/>
        <v>0</v>
      </c>
      <c r="P59" s="393"/>
      <c r="Q59" s="390"/>
      <c r="R59" s="391">
        <f t="shared" si="79"/>
        <v>0</v>
      </c>
      <c r="S59" s="391">
        <f t="shared" si="80"/>
        <v>0</v>
      </c>
      <c r="T59" s="232">
        <f t="shared" si="2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81">SUM(F61:F65)</f>
        <v>0</v>
      </c>
      <c r="G60" s="67">
        <f t="shared" si="81"/>
        <v>0</v>
      </c>
      <c r="H60" s="138">
        <f t="shared" si="81"/>
        <v>0</v>
      </c>
      <c r="I60" s="139">
        <f t="shared" si="81"/>
        <v>0</v>
      </c>
      <c r="J60" s="140"/>
      <c r="K60" s="502">
        <f t="shared" si="81"/>
        <v>0</v>
      </c>
      <c r="L60" s="503">
        <f t="shared" si="81"/>
        <v>0</v>
      </c>
      <c r="M60" s="504">
        <f t="shared" ref="M60:N60" si="82">SUM(M61:M65)</f>
        <v>0</v>
      </c>
      <c r="N60" s="504">
        <f t="shared" si="82"/>
        <v>0</v>
      </c>
      <c r="O60" s="344">
        <f t="shared" si="28"/>
        <v>0</v>
      </c>
      <c r="P60" s="407">
        <f t="shared" ref="P60:Q60" si="83">SUM(P61:P65)</f>
        <v>0</v>
      </c>
      <c r="Q60" s="408">
        <f t="shared" si="83"/>
        <v>0</v>
      </c>
      <c r="R60" s="409">
        <f t="shared" ref="R60:S60" si="84">SUM(R61:R65)</f>
        <v>0</v>
      </c>
      <c r="S60" s="409">
        <f t="shared" si="84"/>
        <v>0</v>
      </c>
      <c r="T60" s="344">
        <f t="shared" si="2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x14ac:dyDescent="0.25">
      <c r="A61" s="59" t="s">
        <v>126</v>
      </c>
      <c r="B61" s="59"/>
      <c r="C61" s="60"/>
      <c r="D61" s="60"/>
      <c r="E61" s="59"/>
      <c r="F61" s="25">
        <f t="shared" ref="F61:F65" si="85">D61*E61</f>
        <v>0</v>
      </c>
      <c r="G61" s="74">
        <f>F61*'Consolidated Budget'!$C$9</f>
        <v>0</v>
      </c>
      <c r="H61" s="205">
        <f t="shared" ref="H61:H65" si="86">F61*$J$8</f>
        <v>0</v>
      </c>
      <c r="I61" s="206">
        <f t="shared" ref="I61:I65" si="87">G61*$J$8</f>
        <v>0</v>
      </c>
      <c r="J61" s="207"/>
      <c r="K61" s="258"/>
      <c r="L61" s="259"/>
      <c r="M61" s="501">
        <f t="shared" ref="M61:M65" si="88">H61-K61</f>
        <v>0</v>
      </c>
      <c r="N61" s="501">
        <f t="shared" ref="N61:N65" si="89">I61-L61</f>
        <v>0</v>
      </c>
      <c r="O61" s="480">
        <f t="shared" si="28"/>
        <v>0</v>
      </c>
      <c r="P61" s="403"/>
      <c r="Q61" s="384"/>
      <c r="R61" s="385">
        <f t="shared" ref="R61:R65" si="90">H61-P61</f>
        <v>0</v>
      </c>
      <c r="S61" s="385">
        <f t="shared" ref="S61:S65" si="91">I61-Q61</f>
        <v>0</v>
      </c>
      <c r="T61" s="452">
        <f t="shared" si="2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x14ac:dyDescent="0.25">
      <c r="A62" s="59" t="s">
        <v>127</v>
      </c>
      <c r="B62" s="59"/>
      <c r="C62" s="60"/>
      <c r="D62" s="60"/>
      <c r="E62" s="59"/>
      <c r="F62" s="25">
        <f t="shared" si="85"/>
        <v>0</v>
      </c>
      <c r="G62" s="74">
        <f>F62*'Consolidated Budget'!$C$9</f>
        <v>0</v>
      </c>
      <c r="H62" s="197">
        <f t="shared" si="86"/>
        <v>0</v>
      </c>
      <c r="I62" s="25">
        <f t="shared" si="87"/>
        <v>0</v>
      </c>
      <c r="J62" s="198"/>
      <c r="K62" s="223"/>
      <c r="L62" s="229"/>
      <c r="M62" s="505">
        <f t="shared" si="88"/>
        <v>0</v>
      </c>
      <c r="N62" s="505">
        <f t="shared" si="89"/>
        <v>0</v>
      </c>
      <c r="O62" s="231">
        <f t="shared" si="28"/>
        <v>0</v>
      </c>
      <c r="P62" s="392"/>
      <c r="Q62" s="387"/>
      <c r="R62" s="388">
        <f t="shared" si="90"/>
        <v>0</v>
      </c>
      <c r="S62" s="388">
        <f t="shared" si="91"/>
        <v>0</v>
      </c>
      <c r="T62" s="231">
        <f t="shared" si="2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x14ac:dyDescent="0.25">
      <c r="A63" s="59" t="s">
        <v>128</v>
      </c>
      <c r="B63" s="59"/>
      <c r="C63" s="60"/>
      <c r="D63" s="60"/>
      <c r="E63" s="59"/>
      <c r="F63" s="25">
        <f t="shared" si="85"/>
        <v>0</v>
      </c>
      <c r="G63" s="74">
        <f>F63*'Consolidated Budget'!$C$9</f>
        <v>0</v>
      </c>
      <c r="H63" s="197">
        <f t="shared" si="86"/>
        <v>0</v>
      </c>
      <c r="I63" s="25">
        <f t="shared" si="87"/>
        <v>0</v>
      </c>
      <c r="J63" s="198"/>
      <c r="K63" s="223"/>
      <c r="L63" s="229"/>
      <c r="M63" s="505">
        <f t="shared" si="88"/>
        <v>0</v>
      </c>
      <c r="N63" s="505">
        <f t="shared" si="89"/>
        <v>0</v>
      </c>
      <c r="O63" s="231">
        <f t="shared" si="28"/>
        <v>0</v>
      </c>
      <c r="P63" s="392"/>
      <c r="Q63" s="387"/>
      <c r="R63" s="388">
        <f t="shared" si="90"/>
        <v>0</v>
      </c>
      <c r="S63" s="388">
        <f t="shared" si="91"/>
        <v>0</v>
      </c>
      <c r="T63" s="231">
        <f t="shared" si="2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x14ac:dyDescent="0.25">
      <c r="A64" s="59" t="s">
        <v>129</v>
      </c>
      <c r="B64" s="59"/>
      <c r="C64" s="60"/>
      <c r="D64" s="60"/>
      <c r="E64" s="59"/>
      <c r="F64" s="25">
        <f t="shared" si="85"/>
        <v>0</v>
      </c>
      <c r="G64" s="74">
        <f>F64*'Consolidated Budget'!$C$9</f>
        <v>0</v>
      </c>
      <c r="H64" s="197">
        <f t="shared" si="86"/>
        <v>0</v>
      </c>
      <c r="I64" s="25">
        <f t="shared" si="87"/>
        <v>0</v>
      </c>
      <c r="J64" s="198"/>
      <c r="K64" s="223"/>
      <c r="L64" s="229"/>
      <c r="M64" s="505">
        <f t="shared" si="88"/>
        <v>0</v>
      </c>
      <c r="N64" s="505">
        <f t="shared" si="89"/>
        <v>0</v>
      </c>
      <c r="O64" s="231">
        <f t="shared" si="28"/>
        <v>0</v>
      </c>
      <c r="P64" s="392"/>
      <c r="Q64" s="387"/>
      <c r="R64" s="388">
        <f t="shared" si="90"/>
        <v>0</v>
      </c>
      <c r="S64" s="388">
        <f t="shared" si="91"/>
        <v>0</v>
      </c>
      <c r="T64" s="231">
        <f t="shared" si="2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x14ac:dyDescent="0.25">
      <c r="A65" s="59" t="s">
        <v>130</v>
      </c>
      <c r="B65" s="59"/>
      <c r="C65" s="60"/>
      <c r="D65" s="60"/>
      <c r="E65" s="59"/>
      <c r="F65" s="25">
        <f t="shared" si="85"/>
        <v>0</v>
      </c>
      <c r="G65" s="74">
        <f>F65*'Consolidated Budget'!$C$9</f>
        <v>0</v>
      </c>
      <c r="H65" s="208">
        <f t="shared" si="86"/>
        <v>0</v>
      </c>
      <c r="I65" s="209">
        <f t="shared" si="87"/>
        <v>0</v>
      </c>
      <c r="J65" s="210"/>
      <c r="K65" s="225"/>
      <c r="L65" s="246"/>
      <c r="M65" s="506">
        <f t="shared" si="88"/>
        <v>0</v>
      </c>
      <c r="N65" s="506">
        <f t="shared" si="89"/>
        <v>0</v>
      </c>
      <c r="O65" s="232">
        <f t="shared" si="28"/>
        <v>0</v>
      </c>
      <c r="P65" s="393"/>
      <c r="Q65" s="390"/>
      <c r="R65" s="391">
        <f t="shared" si="90"/>
        <v>0</v>
      </c>
      <c r="S65" s="391">
        <f t="shared" si="91"/>
        <v>0</v>
      </c>
      <c r="T65" s="232">
        <f t="shared" si="2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92">SUM(F67:F71)</f>
        <v>0</v>
      </c>
      <c r="G66" s="67">
        <f t="shared" si="92"/>
        <v>0</v>
      </c>
      <c r="H66" s="138">
        <f t="shared" si="92"/>
        <v>0</v>
      </c>
      <c r="I66" s="139">
        <f t="shared" si="92"/>
        <v>0</v>
      </c>
      <c r="J66" s="140"/>
      <c r="K66" s="502">
        <f t="shared" si="92"/>
        <v>0</v>
      </c>
      <c r="L66" s="503">
        <f t="shared" si="92"/>
        <v>0</v>
      </c>
      <c r="M66" s="504">
        <f t="shared" ref="M66:N66" si="93">SUM(M67:M71)</f>
        <v>0</v>
      </c>
      <c r="N66" s="504">
        <f t="shared" si="93"/>
        <v>0</v>
      </c>
      <c r="O66" s="344">
        <f t="shared" si="28"/>
        <v>0</v>
      </c>
      <c r="P66" s="407">
        <f t="shared" ref="P66:Q66" si="94">SUM(P67:P71)</f>
        <v>0</v>
      </c>
      <c r="Q66" s="408">
        <f t="shared" si="94"/>
        <v>0</v>
      </c>
      <c r="R66" s="409">
        <f t="shared" ref="R66:S66" si="95">SUM(R67:R71)</f>
        <v>0</v>
      </c>
      <c r="S66" s="409">
        <f t="shared" si="95"/>
        <v>0</v>
      </c>
      <c r="T66" s="344">
        <f t="shared" si="2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x14ac:dyDescent="0.25">
      <c r="A67" s="59" t="s">
        <v>132</v>
      </c>
      <c r="B67" s="59"/>
      <c r="C67" s="60"/>
      <c r="D67" s="60"/>
      <c r="E67" s="59"/>
      <c r="F67" s="25">
        <f t="shared" ref="F67:F71" si="96">D67*E67</f>
        <v>0</v>
      </c>
      <c r="G67" s="74">
        <f>F67*'Consolidated Budget'!$C$9</f>
        <v>0</v>
      </c>
      <c r="H67" s="205">
        <f t="shared" ref="H67:H71" si="97">F67*$J$8</f>
        <v>0</v>
      </c>
      <c r="I67" s="206">
        <f t="shared" ref="I67:I71" si="98">G67*$J$8</f>
        <v>0</v>
      </c>
      <c r="J67" s="207"/>
      <c r="K67" s="258"/>
      <c r="L67" s="259"/>
      <c r="M67" s="501">
        <f t="shared" ref="M67:M71" si="99">H67-K67</f>
        <v>0</v>
      </c>
      <c r="N67" s="501">
        <f t="shared" ref="N67:N71" si="100">I67-L67</f>
        <v>0</v>
      </c>
      <c r="O67" s="480">
        <f t="shared" si="28"/>
        <v>0</v>
      </c>
      <c r="P67" s="403"/>
      <c r="Q67" s="384"/>
      <c r="R67" s="385">
        <f t="shared" ref="R67:R71" si="101">H67-P67</f>
        <v>0</v>
      </c>
      <c r="S67" s="385">
        <f t="shared" ref="S67:S71" si="102">I67-Q67</f>
        <v>0</v>
      </c>
      <c r="T67" s="452">
        <f t="shared" si="2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x14ac:dyDescent="0.25">
      <c r="A68" s="59" t="s">
        <v>133</v>
      </c>
      <c r="B68" s="59"/>
      <c r="C68" s="60"/>
      <c r="D68" s="60"/>
      <c r="E68" s="59"/>
      <c r="F68" s="25">
        <f t="shared" si="96"/>
        <v>0</v>
      </c>
      <c r="G68" s="74">
        <f>F68*'Consolidated Budget'!$C$9</f>
        <v>0</v>
      </c>
      <c r="H68" s="197">
        <f t="shared" si="97"/>
        <v>0</v>
      </c>
      <c r="I68" s="25">
        <f t="shared" si="98"/>
        <v>0</v>
      </c>
      <c r="J68" s="198"/>
      <c r="K68" s="223"/>
      <c r="L68" s="229"/>
      <c r="M68" s="224">
        <f t="shared" si="99"/>
        <v>0</v>
      </c>
      <c r="N68" s="224">
        <f t="shared" si="100"/>
        <v>0</v>
      </c>
      <c r="O68" s="231">
        <f t="shared" si="28"/>
        <v>0</v>
      </c>
      <c r="P68" s="392"/>
      <c r="Q68" s="387"/>
      <c r="R68" s="388">
        <f t="shared" si="101"/>
        <v>0</v>
      </c>
      <c r="S68" s="388">
        <f t="shared" si="102"/>
        <v>0</v>
      </c>
      <c r="T68" s="231">
        <f t="shared" si="2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x14ac:dyDescent="0.25">
      <c r="A69" s="59" t="s">
        <v>134</v>
      </c>
      <c r="B69" s="59"/>
      <c r="C69" s="60"/>
      <c r="D69" s="60"/>
      <c r="E69" s="59"/>
      <c r="F69" s="25">
        <f t="shared" si="96"/>
        <v>0</v>
      </c>
      <c r="G69" s="74">
        <f>F69*'Consolidated Budget'!$C$9</f>
        <v>0</v>
      </c>
      <c r="H69" s="197">
        <f t="shared" si="97"/>
        <v>0</v>
      </c>
      <c r="I69" s="25">
        <f t="shared" si="98"/>
        <v>0</v>
      </c>
      <c r="J69" s="198"/>
      <c r="K69" s="223"/>
      <c r="L69" s="229"/>
      <c r="M69" s="224">
        <f t="shared" si="99"/>
        <v>0</v>
      </c>
      <c r="N69" s="224">
        <f t="shared" si="100"/>
        <v>0</v>
      </c>
      <c r="O69" s="231">
        <f t="shared" si="28"/>
        <v>0</v>
      </c>
      <c r="P69" s="392"/>
      <c r="Q69" s="387"/>
      <c r="R69" s="388">
        <f t="shared" si="101"/>
        <v>0</v>
      </c>
      <c r="S69" s="388">
        <f t="shared" si="102"/>
        <v>0</v>
      </c>
      <c r="T69" s="231">
        <f t="shared" si="2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x14ac:dyDescent="0.25">
      <c r="A70" s="59" t="s">
        <v>135</v>
      </c>
      <c r="B70" s="59"/>
      <c r="C70" s="60"/>
      <c r="D70" s="60"/>
      <c r="E70" s="59"/>
      <c r="F70" s="25">
        <f t="shared" si="96"/>
        <v>0</v>
      </c>
      <c r="G70" s="74">
        <f>F70*'Consolidated Budget'!$C$9</f>
        <v>0</v>
      </c>
      <c r="H70" s="197">
        <f t="shared" si="97"/>
        <v>0</v>
      </c>
      <c r="I70" s="25">
        <f t="shared" si="98"/>
        <v>0</v>
      </c>
      <c r="J70" s="198"/>
      <c r="K70" s="223"/>
      <c r="L70" s="229"/>
      <c r="M70" s="224">
        <f t="shared" si="99"/>
        <v>0</v>
      </c>
      <c r="N70" s="224">
        <f t="shared" si="100"/>
        <v>0</v>
      </c>
      <c r="O70" s="231">
        <f t="shared" si="28"/>
        <v>0</v>
      </c>
      <c r="P70" s="392"/>
      <c r="Q70" s="387"/>
      <c r="R70" s="388">
        <f t="shared" si="101"/>
        <v>0</v>
      </c>
      <c r="S70" s="388">
        <f t="shared" si="102"/>
        <v>0</v>
      </c>
      <c r="T70" s="231">
        <f t="shared" si="2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x14ac:dyDescent="0.25">
      <c r="A71" s="59" t="s">
        <v>136</v>
      </c>
      <c r="B71" s="59"/>
      <c r="C71" s="60"/>
      <c r="D71" s="60"/>
      <c r="E71" s="59"/>
      <c r="F71" s="25">
        <f t="shared" si="96"/>
        <v>0</v>
      </c>
      <c r="G71" s="74">
        <f>F71*'Consolidated Budget'!$C$9</f>
        <v>0</v>
      </c>
      <c r="H71" s="208">
        <f t="shared" si="97"/>
        <v>0</v>
      </c>
      <c r="I71" s="209">
        <f t="shared" si="98"/>
        <v>0</v>
      </c>
      <c r="J71" s="210"/>
      <c r="K71" s="225"/>
      <c r="L71" s="246"/>
      <c r="M71" s="226">
        <f t="shared" si="99"/>
        <v>0</v>
      </c>
      <c r="N71" s="226">
        <f t="shared" si="100"/>
        <v>0</v>
      </c>
      <c r="O71" s="232">
        <f t="shared" si="28"/>
        <v>0</v>
      </c>
      <c r="P71" s="393"/>
      <c r="Q71" s="390"/>
      <c r="R71" s="391">
        <f t="shared" si="101"/>
        <v>0</v>
      </c>
      <c r="S71" s="391">
        <f t="shared" si="102"/>
        <v>0</v>
      </c>
      <c r="T71" s="232">
        <f t="shared" si="2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x14ac:dyDescent="0.25">
      <c r="A72" s="494" t="s">
        <v>137</v>
      </c>
      <c r="B72" s="65" t="s">
        <v>23</v>
      </c>
      <c r="C72" s="633"/>
      <c r="D72" s="634"/>
      <c r="E72" s="635"/>
      <c r="F72" s="66">
        <f t="shared" ref="F72:L72" si="103">SUM(F73:F77)</f>
        <v>0</v>
      </c>
      <c r="G72" s="67">
        <f t="shared" si="103"/>
        <v>0</v>
      </c>
      <c r="H72" s="138">
        <f t="shared" si="103"/>
        <v>0</v>
      </c>
      <c r="I72" s="139">
        <f t="shared" si="103"/>
        <v>0</v>
      </c>
      <c r="J72" s="140"/>
      <c r="K72" s="502">
        <f t="shared" si="103"/>
        <v>0</v>
      </c>
      <c r="L72" s="503">
        <f t="shared" si="103"/>
        <v>0</v>
      </c>
      <c r="M72" s="504">
        <f t="shared" ref="M72:N72" si="104">SUM(M73:M77)</f>
        <v>0</v>
      </c>
      <c r="N72" s="504">
        <f t="shared" si="104"/>
        <v>0</v>
      </c>
      <c r="O72" s="344">
        <f t="shared" si="28"/>
        <v>0</v>
      </c>
      <c r="P72" s="407">
        <f t="shared" ref="P72:Q72" si="105">SUM(P73:P77)</f>
        <v>0</v>
      </c>
      <c r="Q72" s="408">
        <f t="shared" si="105"/>
        <v>0</v>
      </c>
      <c r="R72" s="409">
        <f t="shared" ref="R72:S72" si="106">SUM(R73:R77)</f>
        <v>0</v>
      </c>
      <c r="S72" s="409">
        <f t="shared" si="106"/>
        <v>0</v>
      </c>
      <c r="T72" s="344">
        <f t="shared" si="2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x14ac:dyDescent="0.25">
      <c r="A73" s="59" t="s">
        <v>138</v>
      </c>
      <c r="B73" s="59"/>
      <c r="C73" s="60"/>
      <c r="D73" s="60"/>
      <c r="E73" s="59"/>
      <c r="F73" s="25">
        <f t="shared" ref="F73:F77" si="107">D73*E73</f>
        <v>0</v>
      </c>
      <c r="G73" s="74">
        <f>F73*'Consolidated Budget'!$C$9</f>
        <v>0</v>
      </c>
      <c r="H73" s="205">
        <f t="shared" ref="H73:H77" si="108">F73*$J$8</f>
        <v>0</v>
      </c>
      <c r="I73" s="206">
        <f t="shared" ref="I73:I77" si="109">G73*$J$8</f>
        <v>0</v>
      </c>
      <c r="J73" s="207"/>
      <c r="K73" s="258"/>
      <c r="L73" s="259"/>
      <c r="M73" s="501">
        <f t="shared" ref="M73:M77" si="110">H73-K73</f>
        <v>0</v>
      </c>
      <c r="N73" s="501">
        <f t="shared" ref="N73:N77" si="111">I73-L73</f>
        <v>0</v>
      </c>
      <c r="O73" s="480">
        <f t="shared" si="28"/>
        <v>0</v>
      </c>
      <c r="P73" s="403"/>
      <c r="Q73" s="384"/>
      <c r="R73" s="385">
        <f t="shared" ref="R73:R77" si="112">H73-P73</f>
        <v>0</v>
      </c>
      <c r="S73" s="385">
        <f t="shared" ref="S73:S77" si="113">I73-Q73</f>
        <v>0</v>
      </c>
      <c r="T73" s="452">
        <f t="shared" si="2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x14ac:dyDescent="0.25">
      <c r="A74" s="59" t="s">
        <v>139</v>
      </c>
      <c r="B74" s="59"/>
      <c r="C74" s="60"/>
      <c r="D74" s="60"/>
      <c r="E74" s="59"/>
      <c r="F74" s="25">
        <f t="shared" si="107"/>
        <v>0</v>
      </c>
      <c r="G74" s="74">
        <f>F74*'Consolidated Budget'!$C$9</f>
        <v>0</v>
      </c>
      <c r="H74" s="197">
        <f t="shared" si="108"/>
        <v>0</v>
      </c>
      <c r="I74" s="25">
        <f t="shared" si="109"/>
        <v>0</v>
      </c>
      <c r="J74" s="198"/>
      <c r="K74" s="223"/>
      <c r="L74" s="229"/>
      <c r="M74" s="224">
        <f t="shared" si="110"/>
        <v>0</v>
      </c>
      <c r="N74" s="224">
        <f t="shared" si="111"/>
        <v>0</v>
      </c>
      <c r="O74" s="231">
        <f t="shared" si="28"/>
        <v>0</v>
      </c>
      <c r="P74" s="392"/>
      <c r="Q74" s="387"/>
      <c r="R74" s="388">
        <f t="shared" si="112"/>
        <v>0</v>
      </c>
      <c r="S74" s="388">
        <f t="shared" si="113"/>
        <v>0</v>
      </c>
      <c r="T74" s="231">
        <f t="shared" si="29"/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x14ac:dyDescent="0.25">
      <c r="A75" s="59" t="s">
        <v>140</v>
      </c>
      <c r="B75" s="59"/>
      <c r="C75" s="60"/>
      <c r="D75" s="60"/>
      <c r="E75" s="59"/>
      <c r="F75" s="25">
        <f t="shared" si="107"/>
        <v>0</v>
      </c>
      <c r="G75" s="74">
        <f>F75*'Consolidated Budget'!$C$9</f>
        <v>0</v>
      </c>
      <c r="H75" s="197">
        <f t="shared" si="108"/>
        <v>0</v>
      </c>
      <c r="I75" s="25">
        <f t="shared" si="109"/>
        <v>0</v>
      </c>
      <c r="J75" s="198"/>
      <c r="K75" s="223"/>
      <c r="L75" s="229"/>
      <c r="M75" s="224">
        <f t="shared" si="110"/>
        <v>0</v>
      </c>
      <c r="N75" s="224">
        <f t="shared" si="111"/>
        <v>0</v>
      </c>
      <c r="O75" s="231">
        <f t="shared" si="28"/>
        <v>0</v>
      </c>
      <c r="P75" s="392"/>
      <c r="Q75" s="387"/>
      <c r="R75" s="388">
        <f t="shared" si="112"/>
        <v>0</v>
      </c>
      <c r="S75" s="388">
        <f t="shared" si="113"/>
        <v>0</v>
      </c>
      <c r="T75" s="231">
        <f t="shared" si="29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x14ac:dyDescent="0.25">
      <c r="A76" s="59" t="s">
        <v>141</v>
      </c>
      <c r="B76" s="59"/>
      <c r="C76" s="60"/>
      <c r="D76" s="60"/>
      <c r="E76" s="59"/>
      <c r="F76" s="25">
        <f t="shared" si="107"/>
        <v>0</v>
      </c>
      <c r="G76" s="74">
        <f>F76*'Consolidated Budget'!$C$9</f>
        <v>0</v>
      </c>
      <c r="H76" s="197">
        <f t="shared" si="108"/>
        <v>0</v>
      </c>
      <c r="I76" s="25">
        <f t="shared" si="109"/>
        <v>0</v>
      </c>
      <c r="J76" s="198"/>
      <c r="K76" s="223"/>
      <c r="L76" s="229"/>
      <c r="M76" s="224">
        <f t="shared" si="110"/>
        <v>0</v>
      </c>
      <c r="N76" s="224">
        <f t="shared" si="111"/>
        <v>0</v>
      </c>
      <c r="O76" s="231">
        <f t="shared" si="28"/>
        <v>0</v>
      </c>
      <c r="P76" s="392"/>
      <c r="Q76" s="387"/>
      <c r="R76" s="388">
        <f t="shared" si="112"/>
        <v>0</v>
      </c>
      <c r="S76" s="388">
        <f t="shared" si="113"/>
        <v>0</v>
      </c>
      <c r="T76" s="231">
        <f t="shared" si="29"/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x14ac:dyDescent="0.25">
      <c r="A77" s="59" t="s">
        <v>142</v>
      </c>
      <c r="B77" s="59"/>
      <c r="C77" s="60"/>
      <c r="D77" s="60"/>
      <c r="E77" s="59"/>
      <c r="F77" s="25">
        <f t="shared" si="107"/>
        <v>0</v>
      </c>
      <c r="G77" s="74">
        <f>F77*'Consolidated Budget'!$C$9</f>
        <v>0</v>
      </c>
      <c r="H77" s="208">
        <f t="shared" si="108"/>
        <v>0</v>
      </c>
      <c r="I77" s="209">
        <f t="shared" si="109"/>
        <v>0</v>
      </c>
      <c r="J77" s="210"/>
      <c r="K77" s="225"/>
      <c r="L77" s="246"/>
      <c r="M77" s="226">
        <f t="shared" si="110"/>
        <v>0</v>
      </c>
      <c r="N77" s="226">
        <f t="shared" si="111"/>
        <v>0</v>
      </c>
      <c r="O77" s="232">
        <f t="shared" si="28"/>
        <v>0</v>
      </c>
      <c r="P77" s="393"/>
      <c r="Q77" s="390"/>
      <c r="R77" s="391">
        <f t="shared" si="112"/>
        <v>0</v>
      </c>
      <c r="S77" s="391">
        <f t="shared" si="113"/>
        <v>0</v>
      </c>
      <c r="T77" s="232">
        <f t="shared" si="29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114">SUM(F79:F83)</f>
        <v>0</v>
      </c>
      <c r="G78" s="67">
        <f t="shared" si="114"/>
        <v>0</v>
      </c>
      <c r="H78" s="138">
        <f t="shared" si="114"/>
        <v>0</v>
      </c>
      <c r="I78" s="139">
        <f t="shared" si="114"/>
        <v>0</v>
      </c>
      <c r="J78" s="140"/>
      <c r="K78" s="502">
        <f t="shared" si="114"/>
        <v>0</v>
      </c>
      <c r="L78" s="503">
        <f t="shared" si="114"/>
        <v>0</v>
      </c>
      <c r="M78" s="504">
        <f t="shared" ref="M78:N78" si="115">SUM(M79:M83)</f>
        <v>0</v>
      </c>
      <c r="N78" s="504">
        <f t="shared" si="115"/>
        <v>0</v>
      </c>
      <c r="O78" s="344">
        <f t="shared" si="28"/>
        <v>0</v>
      </c>
      <c r="P78" s="407">
        <f t="shared" ref="P78:Q78" si="116">SUM(P79:P83)</f>
        <v>0</v>
      </c>
      <c r="Q78" s="408">
        <f t="shared" si="116"/>
        <v>0</v>
      </c>
      <c r="R78" s="409">
        <f t="shared" ref="R78:S78" si="117">SUM(R79:R83)</f>
        <v>0</v>
      </c>
      <c r="S78" s="409">
        <f t="shared" si="117"/>
        <v>0</v>
      </c>
      <c r="T78" s="344">
        <f t="shared" si="2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x14ac:dyDescent="0.25">
      <c r="A79" s="72" t="s">
        <v>144</v>
      </c>
      <c r="B79" s="59"/>
      <c r="C79" s="60"/>
      <c r="D79" s="60"/>
      <c r="E79" s="59"/>
      <c r="F79" s="25">
        <f t="shared" ref="F79:F83" si="118">D79*E79</f>
        <v>0</v>
      </c>
      <c r="G79" s="74">
        <f>F79*'Consolidated Budget'!$C$9</f>
        <v>0</v>
      </c>
      <c r="H79" s="205">
        <f t="shared" ref="H79:H83" si="119">F79*$J$8</f>
        <v>0</v>
      </c>
      <c r="I79" s="206">
        <f t="shared" ref="I79:I83" si="120">G79*$J$8</f>
        <v>0</v>
      </c>
      <c r="J79" s="207"/>
      <c r="K79" s="220"/>
      <c r="L79" s="212"/>
      <c r="M79" s="222">
        <f t="shared" ref="M79:M83" si="121">H79-K79</f>
        <v>0</v>
      </c>
      <c r="N79" s="222">
        <f t="shared" ref="N79:N83" si="122">I79-L79</f>
        <v>0</v>
      </c>
      <c r="O79" s="234">
        <f t="shared" si="28"/>
        <v>0</v>
      </c>
      <c r="P79" s="410"/>
      <c r="Q79" s="384"/>
      <c r="R79" s="385">
        <f t="shared" ref="R79:R83" si="123">H79-P79</f>
        <v>0</v>
      </c>
      <c r="S79" s="385">
        <f t="shared" ref="S79:S83" si="124">I79-Q79</f>
        <v>0</v>
      </c>
      <c r="T79" s="234">
        <f t="shared" si="2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x14ac:dyDescent="0.25">
      <c r="A80" s="72" t="s">
        <v>145</v>
      </c>
      <c r="B80" s="59"/>
      <c r="C80" s="60"/>
      <c r="D80" s="60"/>
      <c r="E80" s="59"/>
      <c r="F80" s="25">
        <f t="shared" si="118"/>
        <v>0</v>
      </c>
      <c r="G80" s="74">
        <f>F80*'Consolidated Budget'!$C$9</f>
        <v>0</v>
      </c>
      <c r="H80" s="197">
        <f t="shared" si="119"/>
        <v>0</v>
      </c>
      <c r="I80" s="25">
        <f t="shared" si="120"/>
        <v>0</v>
      </c>
      <c r="J80" s="198"/>
      <c r="K80" s="223"/>
      <c r="L80" s="229"/>
      <c r="M80" s="224">
        <f t="shared" si="121"/>
        <v>0</v>
      </c>
      <c r="N80" s="224">
        <f t="shared" si="122"/>
        <v>0</v>
      </c>
      <c r="O80" s="231">
        <f t="shared" si="28"/>
        <v>0</v>
      </c>
      <c r="P80" s="392"/>
      <c r="Q80" s="387"/>
      <c r="R80" s="388">
        <f t="shared" si="123"/>
        <v>0</v>
      </c>
      <c r="S80" s="388">
        <f t="shared" si="124"/>
        <v>0</v>
      </c>
      <c r="T80" s="231">
        <f t="shared" si="2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x14ac:dyDescent="0.25">
      <c r="A81" s="72" t="s">
        <v>146</v>
      </c>
      <c r="B81" s="59"/>
      <c r="C81" s="60"/>
      <c r="D81" s="60"/>
      <c r="E81" s="59"/>
      <c r="F81" s="25">
        <f t="shared" si="118"/>
        <v>0</v>
      </c>
      <c r="G81" s="74">
        <f>F81*'Consolidated Budget'!$C$9</f>
        <v>0</v>
      </c>
      <c r="H81" s="197">
        <f t="shared" si="119"/>
        <v>0</v>
      </c>
      <c r="I81" s="25">
        <f t="shared" si="120"/>
        <v>0</v>
      </c>
      <c r="J81" s="198"/>
      <c r="K81" s="223"/>
      <c r="L81" s="229"/>
      <c r="M81" s="224">
        <f t="shared" si="121"/>
        <v>0</v>
      </c>
      <c r="N81" s="224">
        <f t="shared" si="122"/>
        <v>0</v>
      </c>
      <c r="O81" s="231">
        <f t="shared" si="28"/>
        <v>0</v>
      </c>
      <c r="P81" s="392"/>
      <c r="Q81" s="387"/>
      <c r="R81" s="388">
        <f t="shared" si="123"/>
        <v>0</v>
      </c>
      <c r="S81" s="388">
        <f t="shared" si="124"/>
        <v>0</v>
      </c>
      <c r="T81" s="231">
        <f t="shared" si="2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x14ac:dyDescent="0.25">
      <c r="A82" s="72" t="s">
        <v>147</v>
      </c>
      <c r="B82" s="59"/>
      <c r="C82" s="60"/>
      <c r="D82" s="60"/>
      <c r="E82" s="59"/>
      <c r="F82" s="25">
        <f t="shared" si="118"/>
        <v>0</v>
      </c>
      <c r="G82" s="74">
        <f>F82*'Consolidated Budget'!$C$9</f>
        <v>0</v>
      </c>
      <c r="H82" s="197">
        <f t="shared" si="119"/>
        <v>0</v>
      </c>
      <c r="I82" s="25">
        <f t="shared" si="120"/>
        <v>0</v>
      </c>
      <c r="J82" s="198"/>
      <c r="K82" s="223"/>
      <c r="L82" s="229"/>
      <c r="M82" s="224">
        <f t="shared" si="121"/>
        <v>0</v>
      </c>
      <c r="N82" s="224">
        <f t="shared" si="122"/>
        <v>0</v>
      </c>
      <c r="O82" s="231">
        <f t="shared" si="28"/>
        <v>0</v>
      </c>
      <c r="P82" s="392"/>
      <c r="Q82" s="387"/>
      <c r="R82" s="388">
        <f t="shared" si="123"/>
        <v>0</v>
      </c>
      <c r="S82" s="388">
        <f t="shared" si="124"/>
        <v>0</v>
      </c>
      <c r="T82" s="231">
        <f t="shared" si="2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x14ac:dyDescent="0.25">
      <c r="A83" s="72" t="s">
        <v>148</v>
      </c>
      <c r="B83" s="59"/>
      <c r="C83" s="60"/>
      <c r="D83" s="60"/>
      <c r="E83" s="59"/>
      <c r="F83" s="25">
        <f t="shared" si="118"/>
        <v>0</v>
      </c>
      <c r="G83" s="74">
        <f>F83*'Consolidated Budget'!$C$9</f>
        <v>0</v>
      </c>
      <c r="H83" s="208">
        <f t="shared" si="119"/>
        <v>0</v>
      </c>
      <c r="I83" s="209">
        <f t="shared" si="120"/>
        <v>0</v>
      </c>
      <c r="J83" s="210"/>
      <c r="K83" s="225"/>
      <c r="L83" s="246"/>
      <c r="M83" s="226">
        <f t="shared" si="121"/>
        <v>0</v>
      </c>
      <c r="N83" s="226">
        <f t="shared" si="122"/>
        <v>0</v>
      </c>
      <c r="O83" s="232">
        <f t="shared" si="28"/>
        <v>0</v>
      </c>
      <c r="P83" s="393"/>
      <c r="Q83" s="390"/>
      <c r="R83" s="391">
        <f t="shared" si="123"/>
        <v>0</v>
      </c>
      <c r="S83" s="391">
        <f t="shared" si="124"/>
        <v>0</v>
      </c>
      <c r="T83" s="232">
        <f t="shared" si="2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125">SUM(F85:F89)</f>
        <v>0</v>
      </c>
      <c r="G84" s="67">
        <f t="shared" si="125"/>
        <v>0</v>
      </c>
      <c r="H84" s="138">
        <f t="shared" si="125"/>
        <v>0</v>
      </c>
      <c r="I84" s="139">
        <f t="shared" si="125"/>
        <v>0</v>
      </c>
      <c r="J84" s="140"/>
      <c r="K84" s="502">
        <f t="shared" si="125"/>
        <v>0</v>
      </c>
      <c r="L84" s="503">
        <f t="shared" si="125"/>
        <v>0</v>
      </c>
      <c r="M84" s="504">
        <f t="shared" ref="M84:N84" si="126">SUM(M85:M89)</f>
        <v>0</v>
      </c>
      <c r="N84" s="504">
        <f t="shared" si="126"/>
        <v>0</v>
      </c>
      <c r="O84" s="344">
        <f t="shared" si="28"/>
        <v>0</v>
      </c>
      <c r="P84" s="407">
        <f t="shared" ref="P84:Q84" si="127">SUM(P85:P89)</f>
        <v>0</v>
      </c>
      <c r="Q84" s="408">
        <f t="shared" si="127"/>
        <v>0</v>
      </c>
      <c r="R84" s="409">
        <f t="shared" ref="R84:S84" si="128">SUM(R85:R89)</f>
        <v>0</v>
      </c>
      <c r="S84" s="409">
        <f t="shared" si="128"/>
        <v>0</v>
      </c>
      <c r="T84" s="344">
        <f t="shared" si="2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x14ac:dyDescent="0.25">
      <c r="A85" s="72" t="s">
        <v>150</v>
      </c>
      <c r="B85" s="59"/>
      <c r="C85" s="60"/>
      <c r="D85" s="60"/>
      <c r="E85" s="59"/>
      <c r="F85" s="25">
        <f t="shared" ref="F85:F89" si="129">D85*E85</f>
        <v>0</v>
      </c>
      <c r="G85" s="74">
        <f>F85*'Consolidated Budget'!$C$9</f>
        <v>0</v>
      </c>
      <c r="H85" s="205">
        <f t="shared" ref="H85:H89" si="130">F85*$J$8</f>
        <v>0</v>
      </c>
      <c r="I85" s="206">
        <f t="shared" ref="I85:I89" si="131">G85*$J$8</f>
        <v>0</v>
      </c>
      <c r="J85" s="207"/>
      <c r="K85" s="220"/>
      <c r="L85" s="212"/>
      <c r="M85" s="222">
        <f t="shared" ref="M85:M89" si="132">H85-K85</f>
        <v>0</v>
      </c>
      <c r="N85" s="222">
        <f t="shared" ref="N85:N89" si="133">I85-L85</f>
        <v>0</v>
      </c>
      <c r="O85" s="234">
        <f t="shared" si="28"/>
        <v>0</v>
      </c>
      <c r="P85" s="410"/>
      <c r="Q85" s="384"/>
      <c r="R85" s="385">
        <f t="shared" ref="R85:R89" si="134">H85-P85</f>
        <v>0</v>
      </c>
      <c r="S85" s="385">
        <f t="shared" ref="S85:S89" si="135">I85-Q85</f>
        <v>0</v>
      </c>
      <c r="T85" s="234">
        <f t="shared" si="2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x14ac:dyDescent="0.25">
      <c r="A86" s="72" t="s">
        <v>151</v>
      </c>
      <c r="B86" s="59"/>
      <c r="C86" s="60"/>
      <c r="D86" s="60"/>
      <c r="E86" s="59"/>
      <c r="F86" s="25">
        <f t="shared" si="129"/>
        <v>0</v>
      </c>
      <c r="G86" s="74">
        <f>F86*'Consolidated Budget'!$C$9</f>
        <v>0</v>
      </c>
      <c r="H86" s="197">
        <f t="shared" si="130"/>
        <v>0</v>
      </c>
      <c r="I86" s="25">
        <f t="shared" si="131"/>
        <v>0</v>
      </c>
      <c r="J86" s="198"/>
      <c r="K86" s="223"/>
      <c r="L86" s="229"/>
      <c r="M86" s="224">
        <f t="shared" si="132"/>
        <v>0</v>
      </c>
      <c r="N86" s="224">
        <f t="shared" si="133"/>
        <v>0</v>
      </c>
      <c r="O86" s="231">
        <f t="shared" si="28"/>
        <v>0</v>
      </c>
      <c r="P86" s="392"/>
      <c r="Q86" s="387"/>
      <c r="R86" s="388">
        <f t="shared" si="134"/>
        <v>0</v>
      </c>
      <c r="S86" s="388">
        <f t="shared" si="135"/>
        <v>0</v>
      </c>
      <c r="T86" s="231">
        <f t="shared" si="2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x14ac:dyDescent="0.25">
      <c r="A87" s="72" t="s">
        <v>152</v>
      </c>
      <c r="B87" s="59"/>
      <c r="C87" s="60"/>
      <c r="D87" s="60"/>
      <c r="E87" s="59"/>
      <c r="F87" s="25">
        <f t="shared" si="129"/>
        <v>0</v>
      </c>
      <c r="G87" s="74">
        <f>F87*'Consolidated Budget'!$C$9</f>
        <v>0</v>
      </c>
      <c r="H87" s="197">
        <f t="shared" si="130"/>
        <v>0</v>
      </c>
      <c r="I87" s="25">
        <f t="shared" si="131"/>
        <v>0</v>
      </c>
      <c r="J87" s="198"/>
      <c r="K87" s="223"/>
      <c r="L87" s="229"/>
      <c r="M87" s="224">
        <f t="shared" si="132"/>
        <v>0</v>
      </c>
      <c r="N87" s="224">
        <f t="shared" si="133"/>
        <v>0</v>
      </c>
      <c r="O87" s="231">
        <f t="shared" si="28"/>
        <v>0</v>
      </c>
      <c r="P87" s="392"/>
      <c r="Q87" s="387"/>
      <c r="R87" s="388">
        <f t="shared" si="134"/>
        <v>0</v>
      </c>
      <c r="S87" s="388">
        <f t="shared" si="135"/>
        <v>0</v>
      </c>
      <c r="T87" s="231">
        <f t="shared" si="2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x14ac:dyDescent="0.25">
      <c r="A88" s="72" t="s">
        <v>153</v>
      </c>
      <c r="B88" s="59"/>
      <c r="C88" s="60"/>
      <c r="D88" s="60"/>
      <c r="E88" s="59"/>
      <c r="F88" s="25">
        <f t="shared" si="129"/>
        <v>0</v>
      </c>
      <c r="G88" s="74">
        <f>F88*'Consolidated Budget'!$C$9</f>
        <v>0</v>
      </c>
      <c r="H88" s="197">
        <f t="shared" si="130"/>
        <v>0</v>
      </c>
      <c r="I88" s="25">
        <f t="shared" si="131"/>
        <v>0</v>
      </c>
      <c r="J88" s="198"/>
      <c r="K88" s="223"/>
      <c r="L88" s="229"/>
      <c r="M88" s="224">
        <f t="shared" si="132"/>
        <v>0</v>
      </c>
      <c r="N88" s="224">
        <f t="shared" si="133"/>
        <v>0</v>
      </c>
      <c r="O88" s="231">
        <f t="shared" si="28"/>
        <v>0</v>
      </c>
      <c r="P88" s="392"/>
      <c r="Q88" s="387"/>
      <c r="R88" s="388">
        <f t="shared" si="134"/>
        <v>0</v>
      </c>
      <c r="S88" s="388">
        <f t="shared" si="135"/>
        <v>0</v>
      </c>
      <c r="T88" s="231">
        <f t="shared" si="2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x14ac:dyDescent="0.25">
      <c r="A89" s="72" t="s">
        <v>154</v>
      </c>
      <c r="B89" s="59"/>
      <c r="C89" s="60"/>
      <c r="D89" s="60"/>
      <c r="E89" s="59"/>
      <c r="F89" s="25">
        <f t="shared" si="129"/>
        <v>0</v>
      </c>
      <c r="G89" s="74">
        <f>F89*'Consolidated Budget'!$C$9</f>
        <v>0</v>
      </c>
      <c r="H89" s="208">
        <f t="shared" si="130"/>
        <v>0</v>
      </c>
      <c r="I89" s="209">
        <f t="shared" si="131"/>
        <v>0</v>
      </c>
      <c r="J89" s="210"/>
      <c r="K89" s="225"/>
      <c r="L89" s="246"/>
      <c r="M89" s="226">
        <f t="shared" si="132"/>
        <v>0</v>
      </c>
      <c r="N89" s="226">
        <f t="shared" si="133"/>
        <v>0</v>
      </c>
      <c r="O89" s="232">
        <f t="shared" si="28"/>
        <v>0</v>
      </c>
      <c r="P89" s="393"/>
      <c r="Q89" s="390"/>
      <c r="R89" s="391">
        <f t="shared" si="134"/>
        <v>0</v>
      </c>
      <c r="S89" s="391">
        <f t="shared" si="135"/>
        <v>0</v>
      </c>
      <c r="T89" s="232">
        <f t="shared" si="2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136">SUM(F91:F95)</f>
        <v>0</v>
      </c>
      <c r="G90" s="67">
        <f t="shared" si="136"/>
        <v>0</v>
      </c>
      <c r="H90" s="138">
        <f t="shared" si="136"/>
        <v>0</v>
      </c>
      <c r="I90" s="139">
        <f t="shared" si="136"/>
        <v>0</v>
      </c>
      <c r="J90" s="140"/>
      <c r="K90" s="502">
        <f t="shared" si="136"/>
        <v>0</v>
      </c>
      <c r="L90" s="503">
        <f t="shared" si="136"/>
        <v>0</v>
      </c>
      <c r="M90" s="504">
        <f t="shared" ref="M90:N90" si="137">SUM(M91:M95)</f>
        <v>0</v>
      </c>
      <c r="N90" s="504">
        <f t="shared" si="137"/>
        <v>0</v>
      </c>
      <c r="O90" s="344">
        <f t="shared" si="28"/>
        <v>0</v>
      </c>
      <c r="P90" s="407">
        <f t="shared" ref="P90:Q90" si="138">SUM(P91:P95)</f>
        <v>0</v>
      </c>
      <c r="Q90" s="408">
        <f t="shared" si="138"/>
        <v>0</v>
      </c>
      <c r="R90" s="409">
        <f t="shared" ref="R90:S90" si="139">SUM(R91:R95)</f>
        <v>0</v>
      </c>
      <c r="S90" s="409">
        <f t="shared" si="139"/>
        <v>0</v>
      </c>
      <c r="T90" s="344">
        <f t="shared" si="2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x14ac:dyDescent="0.25">
      <c r="A91" s="72" t="s">
        <v>156</v>
      </c>
      <c r="B91" s="59"/>
      <c r="C91" s="60"/>
      <c r="D91" s="60"/>
      <c r="E91" s="59"/>
      <c r="F91" s="25">
        <f t="shared" ref="F91:F95" si="140">D91*E91</f>
        <v>0</v>
      </c>
      <c r="G91" s="74">
        <f>F91*'Consolidated Budget'!$C$9</f>
        <v>0</v>
      </c>
      <c r="H91" s="205">
        <f t="shared" ref="H91:H95" si="141">F91*$J$8</f>
        <v>0</v>
      </c>
      <c r="I91" s="206">
        <f t="shared" ref="I91:I95" si="142">G91*$J$8</f>
        <v>0</v>
      </c>
      <c r="J91" s="207"/>
      <c r="K91" s="258"/>
      <c r="L91" s="259"/>
      <c r="M91" s="501">
        <f t="shared" ref="M91:M95" si="143">H91-K91</f>
        <v>0</v>
      </c>
      <c r="N91" s="501">
        <f t="shared" ref="N91:N95" si="144">I91-L91</f>
        <v>0</v>
      </c>
      <c r="O91" s="480">
        <f t="shared" si="28"/>
        <v>0</v>
      </c>
      <c r="P91" s="403"/>
      <c r="Q91" s="384"/>
      <c r="R91" s="385">
        <f t="shared" ref="R91:R95" si="145">H91-P91</f>
        <v>0</v>
      </c>
      <c r="S91" s="385">
        <f t="shared" ref="S91:S95" si="146">I91-Q91</f>
        <v>0</v>
      </c>
      <c r="T91" s="452">
        <f t="shared" si="2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x14ac:dyDescent="0.25">
      <c r="A92" s="72" t="s">
        <v>157</v>
      </c>
      <c r="B92" s="59"/>
      <c r="C92" s="60"/>
      <c r="D92" s="60"/>
      <c r="E92" s="59"/>
      <c r="F92" s="25">
        <f t="shared" si="140"/>
        <v>0</v>
      </c>
      <c r="G92" s="74">
        <f>F92*'Consolidated Budget'!$C$9</f>
        <v>0</v>
      </c>
      <c r="H92" s="197">
        <f t="shared" si="141"/>
        <v>0</v>
      </c>
      <c r="I92" s="25">
        <f t="shared" si="142"/>
        <v>0</v>
      </c>
      <c r="J92" s="198"/>
      <c r="K92" s="223"/>
      <c r="L92" s="229"/>
      <c r="M92" s="224">
        <f t="shared" si="143"/>
        <v>0</v>
      </c>
      <c r="N92" s="224">
        <f t="shared" si="144"/>
        <v>0</v>
      </c>
      <c r="O92" s="231">
        <f t="shared" si="28"/>
        <v>0</v>
      </c>
      <c r="P92" s="392"/>
      <c r="Q92" s="387"/>
      <c r="R92" s="388">
        <f t="shared" si="145"/>
        <v>0</v>
      </c>
      <c r="S92" s="388">
        <f t="shared" si="146"/>
        <v>0</v>
      </c>
      <c r="T92" s="231">
        <f t="shared" si="2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x14ac:dyDescent="0.25">
      <c r="A93" s="72" t="s">
        <v>158</v>
      </c>
      <c r="B93" s="59"/>
      <c r="C93" s="60"/>
      <c r="D93" s="60"/>
      <c r="E93" s="59"/>
      <c r="F93" s="25">
        <f t="shared" si="140"/>
        <v>0</v>
      </c>
      <c r="G93" s="74">
        <f>F93*'Consolidated Budget'!$C$9</f>
        <v>0</v>
      </c>
      <c r="H93" s="197">
        <f t="shared" si="141"/>
        <v>0</v>
      </c>
      <c r="I93" s="25">
        <f t="shared" si="142"/>
        <v>0</v>
      </c>
      <c r="J93" s="198"/>
      <c r="K93" s="223"/>
      <c r="L93" s="229"/>
      <c r="M93" s="224">
        <f t="shared" si="143"/>
        <v>0</v>
      </c>
      <c r="N93" s="224">
        <f t="shared" si="144"/>
        <v>0</v>
      </c>
      <c r="O93" s="231">
        <f t="shared" si="28"/>
        <v>0</v>
      </c>
      <c r="P93" s="392"/>
      <c r="Q93" s="387"/>
      <c r="R93" s="388">
        <f t="shared" si="145"/>
        <v>0</v>
      </c>
      <c r="S93" s="388">
        <f t="shared" si="146"/>
        <v>0</v>
      </c>
      <c r="T93" s="231">
        <f t="shared" si="2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x14ac:dyDescent="0.25">
      <c r="A94" s="72" t="s">
        <v>159</v>
      </c>
      <c r="B94" s="59"/>
      <c r="C94" s="60"/>
      <c r="D94" s="60"/>
      <c r="E94" s="59"/>
      <c r="F94" s="25">
        <f t="shared" si="140"/>
        <v>0</v>
      </c>
      <c r="G94" s="74">
        <f>F94*'Consolidated Budget'!$C$9</f>
        <v>0</v>
      </c>
      <c r="H94" s="197">
        <f t="shared" si="141"/>
        <v>0</v>
      </c>
      <c r="I94" s="25">
        <f t="shared" si="142"/>
        <v>0</v>
      </c>
      <c r="J94" s="198"/>
      <c r="K94" s="223"/>
      <c r="L94" s="229"/>
      <c r="M94" s="224">
        <f t="shared" si="143"/>
        <v>0</v>
      </c>
      <c r="N94" s="224">
        <f t="shared" si="144"/>
        <v>0</v>
      </c>
      <c r="O94" s="231">
        <f t="shared" ref="O94:O96" si="147">IFERROR(L94/I94,0)</f>
        <v>0</v>
      </c>
      <c r="P94" s="392"/>
      <c r="Q94" s="387"/>
      <c r="R94" s="388">
        <f t="shared" si="145"/>
        <v>0</v>
      </c>
      <c r="S94" s="388">
        <f t="shared" si="146"/>
        <v>0</v>
      </c>
      <c r="T94" s="231">
        <f t="shared" ref="T94:T102" si="148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x14ac:dyDescent="0.25">
      <c r="A95" s="72" t="s">
        <v>160</v>
      </c>
      <c r="B95" s="59"/>
      <c r="C95" s="60"/>
      <c r="D95" s="60"/>
      <c r="E95" s="59"/>
      <c r="F95" s="25">
        <f t="shared" si="140"/>
        <v>0</v>
      </c>
      <c r="G95" s="74">
        <f>F95*'Consolidated Budget'!$C$9</f>
        <v>0</v>
      </c>
      <c r="H95" s="208">
        <f t="shared" si="141"/>
        <v>0</v>
      </c>
      <c r="I95" s="209">
        <f t="shared" si="142"/>
        <v>0</v>
      </c>
      <c r="J95" s="210"/>
      <c r="K95" s="225"/>
      <c r="L95" s="246"/>
      <c r="M95" s="226">
        <f t="shared" si="143"/>
        <v>0</v>
      </c>
      <c r="N95" s="226">
        <f t="shared" si="144"/>
        <v>0</v>
      </c>
      <c r="O95" s="232">
        <f t="shared" si="147"/>
        <v>0</v>
      </c>
      <c r="P95" s="393"/>
      <c r="Q95" s="390"/>
      <c r="R95" s="391">
        <f t="shared" si="145"/>
        <v>0</v>
      </c>
      <c r="S95" s="391">
        <f t="shared" si="146"/>
        <v>0</v>
      </c>
      <c r="T95" s="232">
        <f t="shared" si="148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149">SUM(F97:F101)</f>
        <v>0</v>
      </c>
      <c r="G96" s="67">
        <f t="shared" si="149"/>
        <v>0</v>
      </c>
      <c r="H96" s="138">
        <f t="shared" si="149"/>
        <v>0</v>
      </c>
      <c r="I96" s="139">
        <f t="shared" si="149"/>
        <v>0</v>
      </c>
      <c r="J96" s="140"/>
      <c r="K96" s="502">
        <f t="shared" si="149"/>
        <v>0</v>
      </c>
      <c r="L96" s="503">
        <f t="shared" si="149"/>
        <v>0</v>
      </c>
      <c r="M96" s="504">
        <f t="shared" ref="M96:N96" si="150">SUM(M97:M101)</f>
        <v>0</v>
      </c>
      <c r="N96" s="504">
        <f t="shared" si="150"/>
        <v>0</v>
      </c>
      <c r="O96" s="344">
        <f t="shared" si="147"/>
        <v>0</v>
      </c>
      <c r="P96" s="407">
        <f t="shared" ref="P96:Q96" si="151">SUM(P97:P101)</f>
        <v>0</v>
      </c>
      <c r="Q96" s="408">
        <f t="shared" si="151"/>
        <v>0</v>
      </c>
      <c r="R96" s="409">
        <f t="shared" ref="R96:S96" si="152">SUM(R97:R101)</f>
        <v>0</v>
      </c>
      <c r="S96" s="409">
        <f t="shared" si="152"/>
        <v>0</v>
      </c>
      <c r="T96" s="344">
        <f t="shared" si="148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x14ac:dyDescent="0.25">
      <c r="A97" s="72" t="s">
        <v>162</v>
      </c>
      <c r="B97" s="59"/>
      <c r="C97" s="60"/>
      <c r="D97" s="60"/>
      <c r="E97" s="59"/>
      <c r="F97" s="25">
        <f t="shared" ref="F97:F101" si="153">D97*E97</f>
        <v>0</v>
      </c>
      <c r="G97" s="74">
        <f>F97*'Consolidated Budget'!$C$9</f>
        <v>0</v>
      </c>
      <c r="H97" s="205">
        <f t="shared" ref="H97:H101" si="154">F97*$J$8</f>
        <v>0</v>
      </c>
      <c r="I97" s="206">
        <f t="shared" ref="I97:I101" si="155">G97*$J$8</f>
        <v>0</v>
      </c>
      <c r="J97" s="207"/>
      <c r="K97" s="258"/>
      <c r="L97" s="259"/>
      <c r="M97" s="501">
        <f t="shared" ref="M97:M101" si="156">H97-K97</f>
        <v>0</v>
      </c>
      <c r="N97" s="501">
        <f t="shared" ref="N97:N101" si="157">I97-L97</f>
        <v>0</v>
      </c>
      <c r="O97" s="480">
        <f t="shared" ref="O97:O102" si="158">IFERROR(L97/I97,0)</f>
        <v>0</v>
      </c>
      <c r="P97" s="403"/>
      <c r="Q97" s="384"/>
      <c r="R97" s="385">
        <f t="shared" ref="R97:R101" si="159">H97-P97</f>
        <v>0</v>
      </c>
      <c r="S97" s="385">
        <f t="shared" ref="S97:S101" si="160">I97-Q97</f>
        <v>0</v>
      </c>
      <c r="T97" s="452">
        <f t="shared" si="148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x14ac:dyDescent="0.25">
      <c r="A98" s="72" t="s">
        <v>163</v>
      </c>
      <c r="B98" s="59"/>
      <c r="C98" s="60"/>
      <c r="D98" s="60"/>
      <c r="E98" s="59"/>
      <c r="F98" s="25">
        <f t="shared" si="153"/>
        <v>0</v>
      </c>
      <c r="G98" s="74">
        <f>F98*'Consolidated Budget'!$C$9</f>
        <v>0</v>
      </c>
      <c r="H98" s="197">
        <f t="shared" si="154"/>
        <v>0</v>
      </c>
      <c r="I98" s="25">
        <f t="shared" si="155"/>
        <v>0</v>
      </c>
      <c r="J98" s="198"/>
      <c r="K98" s="223"/>
      <c r="L98" s="229"/>
      <c r="M98" s="224">
        <f t="shared" si="156"/>
        <v>0</v>
      </c>
      <c r="N98" s="224">
        <f t="shared" si="157"/>
        <v>0</v>
      </c>
      <c r="O98" s="231">
        <f t="shared" si="158"/>
        <v>0</v>
      </c>
      <c r="P98" s="392"/>
      <c r="Q98" s="387"/>
      <c r="R98" s="388">
        <f t="shared" si="159"/>
        <v>0</v>
      </c>
      <c r="S98" s="388">
        <f t="shared" si="160"/>
        <v>0</v>
      </c>
      <c r="T98" s="231">
        <f t="shared" si="148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x14ac:dyDescent="0.25">
      <c r="A99" s="72" t="s">
        <v>164</v>
      </c>
      <c r="B99" s="59"/>
      <c r="C99" s="60"/>
      <c r="D99" s="60"/>
      <c r="E99" s="59"/>
      <c r="F99" s="25">
        <f t="shared" si="153"/>
        <v>0</v>
      </c>
      <c r="G99" s="74">
        <f>F99*'Consolidated Budget'!$C$9</f>
        <v>0</v>
      </c>
      <c r="H99" s="197">
        <f t="shared" si="154"/>
        <v>0</v>
      </c>
      <c r="I99" s="25">
        <f t="shared" si="155"/>
        <v>0</v>
      </c>
      <c r="J99" s="198"/>
      <c r="K99" s="223"/>
      <c r="L99" s="229"/>
      <c r="M99" s="224">
        <f t="shared" si="156"/>
        <v>0</v>
      </c>
      <c r="N99" s="224">
        <f t="shared" si="157"/>
        <v>0</v>
      </c>
      <c r="O99" s="231">
        <f t="shared" si="158"/>
        <v>0</v>
      </c>
      <c r="P99" s="392"/>
      <c r="Q99" s="387"/>
      <c r="R99" s="388">
        <f t="shared" si="159"/>
        <v>0</v>
      </c>
      <c r="S99" s="388">
        <f t="shared" si="160"/>
        <v>0</v>
      </c>
      <c r="T99" s="231">
        <f t="shared" si="148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x14ac:dyDescent="0.25">
      <c r="A100" s="72" t="s">
        <v>165</v>
      </c>
      <c r="B100" s="59"/>
      <c r="C100" s="60"/>
      <c r="D100" s="60"/>
      <c r="E100" s="59"/>
      <c r="F100" s="25">
        <f t="shared" si="153"/>
        <v>0</v>
      </c>
      <c r="G100" s="74">
        <f>F100*'Consolidated Budget'!$C$9</f>
        <v>0</v>
      </c>
      <c r="H100" s="197">
        <f t="shared" si="154"/>
        <v>0</v>
      </c>
      <c r="I100" s="25">
        <f t="shared" si="155"/>
        <v>0</v>
      </c>
      <c r="J100" s="198"/>
      <c r="K100" s="223"/>
      <c r="L100" s="229"/>
      <c r="M100" s="224">
        <f t="shared" si="156"/>
        <v>0</v>
      </c>
      <c r="N100" s="224">
        <f t="shared" si="157"/>
        <v>0</v>
      </c>
      <c r="O100" s="231">
        <f t="shared" si="158"/>
        <v>0</v>
      </c>
      <c r="P100" s="392"/>
      <c r="Q100" s="387"/>
      <c r="R100" s="388">
        <f t="shared" si="159"/>
        <v>0</v>
      </c>
      <c r="S100" s="388">
        <f t="shared" si="160"/>
        <v>0</v>
      </c>
      <c r="T100" s="231">
        <f t="shared" si="148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x14ac:dyDescent="0.25">
      <c r="A101" s="72" t="s">
        <v>166</v>
      </c>
      <c r="B101" s="59"/>
      <c r="C101" s="60"/>
      <c r="D101" s="60"/>
      <c r="E101" s="59"/>
      <c r="F101" s="25">
        <f t="shared" si="153"/>
        <v>0</v>
      </c>
      <c r="G101" s="74">
        <f>F101*'Consolidated Budget'!$C$9</f>
        <v>0</v>
      </c>
      <c r="H101" s="197">
        <f t="shared" si="154"/>
        <v>0</v>
      </c>
      <c r="I101" s="25">
        <f t="shared" si="155"/>
        <v>0</v>
      </c>
      <c r="J101" s="250"/>
      <c r="K101" s="225"/>
      <c r="L101" s="246"/>
      <c r="M101" s="226">
        <f t="shared" si="156"/>
        <v>0</v>
      </c>
      <c r="N101" s="226">
        <f t="shared" si="157"/>
        <v>0</v>
      </c>
      <c r="O101" s="232">
        <f t="shared" si="158"/>
        <v>0</v>
      </c>
      <c r="P101" s="393"/>
      <c r="Q101" s="390"/>
      <c r="R101" s="391">
        <f t="shared" si="159"/>
        <v>0</v>
      </c>
      <c r="S101" s="391">
        <f t="shared" si="160"/>
        <v>0</v>
      </c>
      <c r="T101" s="232">
        <f t="shared" si="148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3.5" thickBot="1" x14ac:dyDescent="0.35">
      <c r="A102" s="508"/>
      <c r="B102" s="509" t="s">
        <v>167</v>
      </c>
      <c r="C102" s="638"/>
      <c r="D102" s="639"/>
      <c r="E102" s="640"/>
      <c r="F102" s="90">
        <f t="shared" ref="F102:L102" si="161">F30+F36+F42+F48+F54+F60+F66+F72+F78+F84+F90+F96</f>
        <v>0</v>
      </c>
      <c r="G102" s="137">
        <f t="shared" si="161"/>
        <v>0</v>
      </c>
      <c r="H102" s="281">
        <f>H30+H36+H42+H48+H54+H60+H66+H72+H78+H84+H90+H96</f>
        <v>0</v>
      </c>
      <c r="I102" s="282">
        <f t="shared" si="161"/>
        <v>0</v>
      </c>
      <c r="J102" s="283"/>
      <c r="K102" s="284">
        <f t="shared" si="161"/>
        <v>0</v>
      </c>
      <c r="L102" s="285">
        <f t="shared" si="161"/>
        <v>0</v>
      </c>
      <c r="M102" s="286">
        <f t="shared" ref="M102:N102" si="162">M30+M36+M42+M48+M54+M60+M66+M72+M78+M84+M90+M96</f>
        <v>0</v>
      </c>
      <c r="N102" s="286">
        <f t="shared" si="162"/>
        <v>0</v>
      </c>
      <c r="O102" s="295">
        <f t="shared" si="158"/>
        <v>0</v>
      </c>
      <c r="P102" s="411">
        <f t="shared" ref="P102:S102" si="163">P30+P36+P42+P48+P54+P60+P66+P72+P78+P84+P90+P96</f>
        <v>0</v>
      </c>
      <c r="Q102" s="412">
        <f t="shared" si="163"/>
        <v>0</v>
      </c>
      <c r="R102" s="413">
        <f t="shared" si="163"/>
        <v>0</v>
      </c>
      <c r="S102" s="413">
        <f t="shared" si="163"/>
        <v>0</v>
      </c>
      <c r="T102" s="295">
        <f t="shared" si="148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3.5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3.5" thickBot="1" x14ac:dyDescent="0.35">
      <c r="A104" s="260">
        <v>3</v>
      </c>
      <c r="B104" s="261" t="s">
        <v>168</v>
      </c>
      <c r="C104" s="262"/>
      <c r="D104" s="263"/>
      <c r="E104" s="580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" si="164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65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" si="166">D106*E106</f>
        <v>0</v>
      </c>
      <c r="G106" s="74">
        <f>F106*'Consolidated Budget'!$C$9</f>
        <v>0</v>
      </c>
      <c r="H106" s="205">
        <f t="shared" ref="H106" si="167">F106*$J$8</f>
        <v>0</v>
      </c>
      <c r="I106" s="206">
        <f t="shared" ref="I106" si="168">G106*$J$8</f>
        <v>0</v>
      </c>
      <c r="J106" s="207"/>
      <c r="K106" s="220"/>
      <c r="L106" s="212"/>
      <c r="M106" s="222">
        <f t="shared" ref="M106" si="169">H106-K106</f>
        <v>0</v>
      </c>
      <c r="N106" s="222">
        <f t="shared" ref="N106" si="170">I106-L106</f>
        <v>0</v>
      </c>
      <c r="O106" s="234">
        <f t="shared" ref="O106:O109" si="171">IFERROR(L106/I106,0)</f>
        <v>0</v>
      </c>
      <c r="P106" s="410"/>
      <c r="Q106" s="384"/>
      <c r="R106" s="385">
        <f t="shared" ref="R106" si="172">H106-P106</f>
        <v>0</v>
      </c>
      <c r="S106" s="385">
        <f t="shared" ref="S106" si="173">I106-Q106</f>
        <v>0</v>
      </c>
      <c r="T106" s="234">
        <f t="shared" si="165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x14ac:dyDescent="0.25">
      <c r="A107" s="72" t="s">
        <v>172</v>
      </c>
      <c r="B107" s="59" t="s">
        <v>173</v>
      </c>
      <c r="C107" s="60"/>
      <c r="D107" s="60"/>
      <c r="E107" s="59"/>
      <c r="F107" s="25">
        <f t="shared" ref="F107:F108" si="174">D107*E107</f>
        <v>0</v>
      </c>
      <c r="G107" s="74">
        <f>F107*'Consolidated Budget'!$C$9</f>
        <v>0</v>
      </c>
      <c r="H107" s="475">
        <f t="shared" ref="H107:H108" si="175">F107*$J$8</f>
        <v>0</v>
      </c>
      <c r="I107" s="476">
        <f t="shared" ref="I107:I108" si="176">G107*$J$8</f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ref="R107:R108" si="177">H107-P107</f>
        <v>0</v>
      </c>
      <c r="S107" s="385">
        <f t="shared" ref="S107:S108" si="178">I107-Q107</f>
        <v>0</v>
      </c>
      <c r="T107" s="234">
        <f t="shared" ref="T107:T108" si="179">IFERROR(Q107/I107,0)</f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74"/>
        <v>0</v>
      </c>
      <c r="G108" s="74">
        <f>F108*'Consolidated Budget'!$C$9</f>
        <v>0</v>
      </c>
      <c r="H108" s="475">
        <f t="shared" si="175"/>
        <v>0</v>
      </c>
      <c r="I108" s="476">
        <f t="shared" si="176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77"/>
        <v>0</v>
      </c>
      <c r="S108" s="385">
        <f t="shared" si="178"/>
        <v>0</v>
      </c>
      <c r="T108" s="234">
        <f t="shared" si="179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80">SUM(F110:F113)</f>
        <v>0</v>
      </c>
      <c r="G109" s="142">
        <f t="shared" si="180"/>
        <v>0</v>
      </c>
      <c r="H109" s="143">
        <f t="shared" si="180"/>
        <v>0</v>
      </c>
      <c r="I109" s="251">
        <f t="shared" si="180"/>
        <v>0</v>
      </c>
      <c r="J109" s="252"/>
      <c r="K109" s="319">
        <f t="shared" si="180"/>
        <v>0</v>
      </c>
      <c r="L109" s="320">
        <f t="shared" si="180"/>
        <v>0</v>
      </c>
      <c r="M109" s="513">
        <f t="shared" ref="M109:N109" si="181">SUM(M110:M113)</f>
        <v>0</v>
      </c>
      <c r="N109" s="513">
        <f t="shared" si="181"/>
        <v>0</v>
      </c>
      <c r="O109" s="453">
        <f t="shared" si="171"/>
        <v>0</v>
      </c>
      <c r="P109" s="419">
        <f t="shared" ref="P109:Q109" si="182">SUM(P110:P113)</f>
        <v>0</v>
      </c>
      <c r="Q109" s="420">
        <f t="shared" si="182"/>
        <v>0</v>
      </c>
      <c r="R109" s="421">
        <f t="shared" ref="R109:S109" si="183">SUM(R110:R113)</f>
        <v>0</v>
      </c>
      <c r="S109" s="421">
        <f t="shared" si="183"/>
        <v>0</v>
      </c>
      <c r="T109" s="456">
        <f t="shared" si="165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84">D110*E110</f>
        <v>0</v>
      </c>
      <c r="G110" s="74">
        <f>F110*'Consolidated Budget'!$C$9</f>
        <v>0</v>
      </c>
      <c r="H110" s="205">
        <f t="shared" ref="H110:H113" si="185">F110*$J$8</f>
        <v>0</v>
      </c>
      <c r="I110" s="206">
        <f t="shared" ref="I110:I113" si="186">G110*$J$8</f>
        <v>0</v>
      </c>
      <c r="J110" s="207"/>
      <c r="K110" s="220"/>
      <c r="L110" s="212"/>
      <c r="M110" s="222">
        <f t="shared" ref="M110:M113" si="187">H110-K110</f>
        <v>0</v>
      </c>
      <c r="N110" s="222">
        <f t="shared" ref="N110:N113" si="188">I110-L110</f>
        <v>0</v>
      </c>
      <c r="O110" s="234">
        <f t="shared" ref="O110:O114" si="189">IFERROR(L110/I110,0)</f>
        <v>0</v>
      </c>
      <c r="P110" s="410"/>
      <c r="Q110" s="384"/>
      <c r="R110" s="385">
        <f t="shared" ref="R110:R113" si="190">H110-P110</f>
        <v>0</v>
      </c>
      <c r="S110" s="385">
        <f t="shared" ref="S110:S113" si="191">I110-Q110</f>
        <v>0</v>
      </c>
      <c r="T110" s="234">
        <f t="shared" si="165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84"/>
        <v>0</v>
      </c>
      <c r="G111" s="74">
        <f>F111*'Consolidated Budget'!$C$9</f>
        <v>0</v>
      </c>
      <c r="H111" s="197">
        <f t="shared" si="185"/>
        <v>0</v>
      </c>
      <c r="I111" s="25">
        <f t="shared" si="186"/>
        <v>0</v>
      </c>
      <c r="J111" s="198"/>
      <c r="K111" s="223"/>
      <c r="L111" s="229"/>
      <c r="M111" s="224">
        <f t="shared" si="187"/>
        <v>0</v>
      </c>
      <c r="N111" s="224">
        <f t="shared" si="188"/>
        <v>0</v>
      </c>
      <c r="O111" s="231">
        <f t="shared" si="189"/>
        <v>0</v>
      </c>
      <c r="P111" s="392"/>
      <c r="Q111" s="387"/>
      <c r="R111" s="388">
        <f t="shared" si="190"/>
        <v>0</v>
      </c>
      <c r="S111" s="388">
        <f t="shared" si="191"/>
        <v>0</v>
      </c>
      <c r="T111" s="231">
        <f t="shared" si="165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84"/>
        <v>0</v>
      </c>
      <c r="G112" s="74">
        <f>F112*'Consolidated Budget'!$C$9</f>
        <v>0</v>
      </c>
      <c r="H112" s="197">
        <f t="shared" si="185"/>
        <v>0</v>
      </c>
      <c r="I112" s="25">
        <f t="shared" si="186"/>
        <v>0</v>
      </c>
      <c r="J112" s="198"/>
      <c r="K112" s="223"/>
      <c r="L112" s="229"/>
      <c r="M112" s="224">
        <f t="shared" si="187"/>
        <v>0</v>
      </c>
      <c r="N112" s="224">
        <f t="shared" si="188"/>
        <v>0</v>
      </c>
      <c r="O112" s="231">
        <f t="shared" si="189"/>
        <v>0</v>
      </c>
      <c r="P112" s="392"/>
      <c r="Q112" s="387"/>
      <c r="R112" s="388">
        <f t="shared" si="190"/>
        <v>0</v>
      </c>
      <c r="S112" s="388">
        <f t="shared" si="191"/>
        <v>0</v>
      </c>
      <c r="T112" s="231">
        <f t="shared" si="165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84"/>
        <v>0</v>
      </c>
      <c r="G113" s="74">
        <f>F113*'Consolidated Budget'!$C$9</f>
        <v>0</v>
      </c>
      <c r="H113" s="208">
        <f t="shared" si="185"/>
        <v>0</v>
      </c>
      <c r="I113" s="209">
        <f t="shared" si="186"/>
        <v>0</v>
      </c>
      <c r="J113" s="210"/>
      <c r="K113" s="225"/>
      <c r="L113" s="246"/>
      <c r="M113" s="226">
        <f t="shared" si="187"/>
        <v>0</v>
      </c>
      <c r="N113" s="226">
        <f t="shared" si="188"/>
        <v>0</v>
      </c>
      <c r="O113" s="232">
        <f t="shared" si="189"/>
        <v>0</v>
      </c>
      <c r="P113" s="393"/>
      <c r="Q113" s="390"/>
      <c r="R113" s="391">
        <f t="shared" si="190"/>
        <v>0</v>
      </c>
      <c r="S113" s="391">
        <f t="shared" si="191"/>
        <v>0</v>
      </c>
      <c r="T113" s="232">
        <f t="shared" si="165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3.5" thickBot="1" x14ac:dyDescent="0.35">
      <c r="A114" s="514"/>
      <c r="B114" s="515" t="s">
        <v>185</v>
      </c>
      <c r="C114" s="516"/>
      <c r="D114" s="517"/>
      <c r="E114" s="581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89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65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3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3.5" thickBot="1" x14ac:dyDescent="0.35">
      <c r="A116" s="260">
        <v>4</v>
      </c>
      <c r="B116" s="261" t="s">
        <v>186</v>
      </c>
      <c r="C116" s="262"/>
      <c r="D116" s="263"/>
      <c r="E116" s="580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x14ac:dyDescent="0.25">
      <c r="A117" s="93" t="s">
        <v>187</v>
      </c>
      <c r="B117" s="59" t="s">
        <v>188</v>
      </c>
      <c r="C117" s="60"/>
      <c r="D117" s="60"/>
      <c r="E117" s="59"/>
      <c r="F117" s="476">
        <f t="shared" ref="F117:F118" si="192">D117*E117</f>
        <v>0</v>
      </c>
      <c r="G117" s="61">
        <f>F117*'Consolidated Budget'!$C$9</f>
        <v>0</v>
      </c>
      <c r="H117" s="253">
        <f t="shared" ref="H117:H122" si="193">F117*$J$8</f>
        <v>0</v>
      </c>
      <c r="I117" s="254">
        <f t="shared" ref="I117:I122" si="194">G117*$J$8</f>
        <v>0</v>
      </c>
      <c r="J117" s="255"/>
      <c r="K117" s="220"/>
      <c r="L117" s="212"/>
      <c r="M117" s="222">
        <f t="shared" ref="M117:M122" si="195">H117-K117</f>
        <v>0</v>
      </c>
      <c r="N117" s="222">
        <f t="shared" ref="N117:N122" si="196">I117-L117</f>
        <v>0</v>
      </c>
      <c r="O117" s="234">
        <f t="shared" ref="O117:O123" si="197">IFERROR(L117/I117,0)</f>
        <v>0</v>
      </c>
      <c r="P117" s="410"/>
      <c r="Q117" s="384"/>
      <c r="R117" s="385">
        <f t="shared" ref="R117:R122" si="198">H117-P117</f>
        <v>0</v>
      </c>
      <c r="S117" s="385">
        <f t="shared" ref="S117:S122" si="199">I117-Q117</f>
        <v>0</v>
      </c>
      <c r="T117" s="234">
        <f t="shared" ref="T117:T123" si="200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x14ac:dyDescent="0.25">
      <c r="A118" s="92" t="s">
        <v>189</v>
      </c>
      <c r="B118" s="59" t="s">
        <v>190</v>
      </c>
      <c r="C118" s="60"/>
      <c r="D118" s="60"/>
      <c r="E118" s="59"/>
      <c r="F118" s="25">
        <f t="shared" si="192"/>
        <v>0</v>
      </c>
      <c r="G118" s="74">
        <f>F118*'Consolidated Budget'!$C$9</f>
        <v>0</v>
      </c>
      <c r="H118" s="197">
        <f t="shared" si="193"/>
        <v>0</v>
      </c>
      <c r="I118" s="25">
        <f t="shared" si="194"/>
        <v>0</v>
      </c>
      <c r="J118" s="198"/>
      <c r="K118" s="223"/>
      <c r="L118" s="229"/>
      <c r="M118" s="224">
        <f t="shared" si="195"/>
        <v>0</v>
      </c>
      <c r="N118" s="224">
        <f t="shared" si="196"/>
        <v>0</v>
      </c>
      <c r="O118" s="231">
        <f t="shared" si="197"/>
        <v>0</v>
      </c>
      <c r="P118" s="392"/>
      <c r="Q118" s="387"/>
      <c r="R118" s="388">
        <f t="shared" si="198"/>
        <v>0</v>
      </c>
      <c r="S118" s="388">
        <f t="shared" si="199"/>
        <v>0</v>
      </c>
      <c r="T118" s="231">
        <f t="shared" si="200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x14ac:dyDescent="0.25">
      <c r="A119" s="92" t="s">
        <v>191</v>
      </c>
      <c r="B119" s="59" t="s">
        <v>192</v>
      </c>
      <c r="C119" s="60"/>
      <c r="D119" s="60"/>
      <c r="E119" s="59"/>
      <c r="F119" s="25">
        <f t="shared" ref="F119" si="201">D119*E119</f>
        <v>0</v>
      </c>
      <c r="G119" s="74">
        <f>F119*'Consolidated Budget'!$C$9</f>
        <v>0</v>
      </c>
      <c r="H119" s="197">
        <f t="shared" si="193"/>
        <v>0</v>
      </c>
      <c r="I119" s="25">
        <f t="shared" si="194"/>
        <v>0</v>
      </c>
      <c r="J119" s="198"/>
      <c r="K119" s="223"/>
      <c r="L119" s="229"/>
      <c r="M119" s="224">
        <f t="shared" si="195"/>
        <v>0</v>
      </c>
      <c r="N119" s="224">
        <f t="shared" si="196"/>
        <v>0</v>
      </c>
      <c r="O119" s="231">
        <f t="shared" si="197"/>
        <v>0</v>
      </c>
      <c r="P119" s="392"/>
      <c r="Q119" s="387"/>
      <c r="R119" s="388">
        <f t="shared" si="198"/>
        <v>0</v>
      </c>
      <c r="S119" s="388">
        <f t="shared" si="199"/>
        <v>0</v>
      </c>
      <c r="T119" s="231">
        <f t="shared" si="200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x14ac:dyDescent="0.25">
      <c r="A120" s="92" t="s">
        <v>193</v>
      </c>
      <c r="B120" s="59" t="s">
        <v>194</v>
      </c>
      <c r="C120" s="60"/>
      <c r="D120" s="60"/>
      <c r="E120" s="59"/>
      <c r="F120" s="25">
        <f t="shared" ref="F120:F122" si="202">D120*E120</f>
        <v>0</v>
      </c>
      <c r="G120" s="74">
        <f>F120*'Consolidated Budget'!$C$9</f>
        <v>0</v>
      </c>
      <c r="H120" s="197">
        <f t="shared" si="193"/>
        <v>0</v>
      </c>
      <c r="I120" s="25">
        <f t="shared" si="194"/>
        <v>0</v>
      </c>
      <c r="J120" s="198"/>
      <c r="K120" s="223"/>
      <c r="L120" s="229"/>
      <c r="M120" s="224">
        <f t="shared" si="195"/>
        <v>0</v>
      </c>
      <c r="N120" s="224">
        <f t="shared" si="196"/>
        <v>0</v>
      </c>
      <c r="O120" s="231">
        <f t="shared" si="197"/>
        <v>0</v>
      </c>
      <c r="P120" s="392"/>
      <c r="Q120" s="387"/>
      <c r="R120" s="388">
        <f t="shared" si="198"/>
        <v>0</v>
      </c>
      <c r="S120" s="388">
        <f t="shared" si="199"/>
        <v>0</v>
      </c>
      <c r="T120" s="231">
        <f t="shared" si="200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x14ac:dyDescent="0.25">
      <c r="A121" s="92" t="s">
        <v>195</v>
      </c>
      <c r="B121" s="59" t="s">
        <v>196</v>
      </c>
      <c r="C121" s="60"/>
      <c r="D121" s="60"/>
      <c r="E121" s="59"/>
      <c r="F121" s="25">
        <f t="shared" si="202"/>
        <v>0</v>
      </c>
      <c r="G121" s="74">
        <f>F121*'Consolidated Budget'!$C$9</f>
        <v>0</v>
      </c>
      <c r="H121" s="197">
        <f t="shared" si="193"/>
        <v>0</v>
      </c>
      <c r="I121" s="25">
        <f t="shared" si="194"/>
        <v>0</v>
      </c>
      <c r="J121" s="198"/>
      <c r="K121" s="223"/>
      <c r="L121" s="229"/>
      <c r="M121" s="224">
        <f t="shared" si="195"/>
        <v>0</v>
      </c>
      <c r="N121" s="224">
        <f t="shared" si="196"/>
        <v>0</v>
      </c>
      <c r="O121" s="231">
        <f t="shared" si="197"/>
        <v>0</v>
      </c>
      <c r="P121" s="392"/>
      <c r="Q121" s="387"/>
      <c r="R121" s="388">
        <f t="shared" si="198"/>
        <v>0</v>
      </c>
      <c r="S121" s="388">
        <f t="shared" si="199"/>
        <v>0</v>
      </c>
      <c r="T121" s="231">
        <f t="shared" si="200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x14ac:dyDescent="0.25">
      <c r="A122" s="92" t="s">
        <v>197</v>
      </c>
      <c r="B122" s="59" t="s">
        <v>198</v>
      </c>
      <c r="C122" s="60"/>
      <c r="D122" s="60"/>
      <c r="E122" s="59"/>
      <c r="F122" s="25">
        <f t="shared" si="202"/>
        <v>0</v>
      </c>
      <c r="G122" s="74">
        <f>F122*'Consolidated Budget'!$C$9</f>
        <v>0</v>
      </c>
      <c r="H122" s="208">
        <f t="shared" si="193"/>
        <v>0</v>
      </c>
      <c r="I122" s="209">
        <f t="shared" si="194"/>
        <v>0</v>
      </c>
      <c r="J122" s="210"/>
      <c r="K122" s="225"/>
      <c r="L122" s="246"/>
      <c r="M122" s="226">
        <f t="shared" si="195"/>
        <v>0</v>
      </c>
      <c r="N122" s="226">
        <f t="shared" si="196"/>
        <v>0</v>
      </c>
      <c r="O122" s="232">
        <f t="shared" si="197"/>
        <v>0</v>
      </c>
      <c r="P122" s="393"/>
      <c r="Q122" s="390"/>
      <c r="R122" s="391">
        <f t="shared" si="198"/>
        <v>0</v>
      </c>
      <c r="S122" s="391">
        <f t="shared" si="199"/>
        <v>0</v>
      </c>
      <c r="T122" s="232">
        <f t="shared" si="200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3.5" thickBot="1" x14ac:dyDescent="0.35">
      <c r="A123" s="514"/>
      <c r="B123" s="515" t="s">
        <v>199</v>
      </c>
      <c r="C123" s="516"/>
      <c r="D123" s="517"/>
      <c r="E123" s="581"/>
      <c r="F123" s="519">
        <f t="shared" ref="F123:L123" si="203">SUM(F117:F122)</f>
        <v>0</v>
      </c>
      <c r="G123" s="519">
        <f t="shared" si="203"/>
        <v>0</v>
      </c>
      <c r="H123" s="269">
        <f t="shared" si="203"/>
        <v>0</v>
      </c>
      <c r="I123" s="270">
        <f t="shared" si="203"/>
        <v>0</v>
      </c>
      <c r="J123" s="271"/>
      <c r="K123" s="321">
        <f t="shared" si="203"/>
        <v>0</v>
      </c>
      <c r="L123" s="322">
        <f t="shared" si="203"/>
        <v>0</v>
      </c>
      <c r="M123" s="296">
        <f t="shared" ref="M123:N123" si="204">SUM(M117:M122)</f>
        <v>0</v>
      </c>
      <c r="N123" s="296">
        <f t="shared" si="204"/>
        <v>0</v>
      </c>
      <c r="O123" s="337">
        <f t="shared" si="197"/>
        <v>0</v>
      </c>
      <c r="P123" s="422">
        <f t="shared" ref="P123:Q123" si="205">SUM(P117:P122)</f>
        <v>0</v>
      </c>
      <c r="Q123" s="423">
        <f t="shared" si="205"/>
        <v>0</v>
      </c>
      <c r="R123" s="424">
        <f t="shared" ref="R123:S123" si="206">SUM(R117:R122)</f>
        <v>0</v>
      </c>
      <c r="S123" s="424">
        <f t="shared" si="206"/>
        <v>0</v>
      </c>
      <c r="T123" s="457">
        <f t="shared" si="200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3.5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3.5" thickBot="1" x14ac:dyDescent="0.35">
      <c r="A125" s="260">
        <v>5</v>
      </c>
      <c r="B125" s="261" t="s">
        <v>200</v>
      </c>
      <c r="C125" s="262"/>
      <c r="D125" s="263"/>
      <c r="E125" s="580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3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M135" si="207">H126-K126</f>
        <v>0</v>
      </c>
      <c r="N126" s="325">
        <f t="shared" ref="N126:N135" si="208">I126-L126</f>
        <v>0</v>
      </c>
      <c r="O126" s="339">
        <f t="shared" ref="O126:O136" si="209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" si="210">M126-P126</f>
        <v>0</v>
      </c>
      <c r="S126" s="418">
        <f t="shared" ref="S126" si="211">N126-Q126</f>
        <v>0</v>
      </c>
      <c r="T126" s="447">
        <f t="shared" ref="T126:T136" si="212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213">D127*E127</f>
        <v>0</v>
      </c>
      <c r="G127" s="74">
        <f>F127*'Consolidated Budget'!$C$9</f>
        <v>0</v>
      </c>
      <c r="H127" s="194">
        <f t="shared" ref="H127:H128" si="214">F127*$J$8</f>
        <v>0</v>
      </c>
      <c r="I127" s="195">
        <f t="shared" ref="I127:I128" si="215">G127*$J$8</f>
        <v>0</v>
      </c>
      <c r="J127" s="196"/>
      <c r="K127" s="220"/>
      <c r="L127" s="212"/>
      <c r="M127" s="222">
        <f t="shared" si="207"/>
        <v>0</v>
      </c>
      <c r="N127" s="222">
        <f t="shared" si="208"/>
        <v>0</v>
      </c>
      <c r="O127" s="234">
        <f t="shared" si="209"/>
        <v>0</v>
      </c>
      <c r="P127" s="410"/>
      <c r="Q127" s="384"/>
      <c r="R127" s="385">
        <f t="shared" ref="R127:R128" si="216">H127-P127</f>
        <v>0</v>
      </c>
      <c r="S127" s="385">
        <f t="shared" ref="S127:S128" si="217">I127-Q127</f>
        <v>0</v>
      </c>
      <c r="T127" s="234">
        <f t="shared" si="212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213"/>
        <v>0</v>
      </c>
      <c r="G128" s="74">
        <f>F128*'Consolidated Budget'!$C$9</f>
        <v>0</v>
      </c>
      <c r="H128" s="199">
        <f t="shared" si="214"/>
        <v>0</v>
      </c>
      <c r="I128" s="200">
        <f t="shared" si="215"/>
        <v>0</v>
      </c>
      <c r="J128" s="201"/>
      <c r="K128" s="225"/>
      <c r="L128" s="246"/>
      <c r="M128" s="226">
        <f t="shared" si="207"/>
        <v>0</v>
      </c>
      <c r="N128" s="226">
        <f t="shared" si="208"/>
        <v>0</v>
      </c>
      <c r="O128" s="232">
        <f t="shared" si="209"/>
        <v>0</v>
      </c>
      <c r="P128" s="393"/>
      <c r="Q128" s="390"/>
      <c r="R128" s="391">
        <f t="shared" si="216"/>
        <v>0</v>
      </c>
      <c r="S128" s="391">
        <f t="shared" si="217"/>
        <v>0</v>
      </c>
      <c r="T128" s="232">
        <f t="shared" si="212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218">SUM(F130:F131)</f>
        <v>0</v>
      </c>
      <c r="G129" s="192">
        <f t="shared" si="218"/>
        <v>0</v>
      </c>
      <c r="H129" s="193">
        <f t="shared" si="218"/>
        <v>0</v>
      </c>
      <c r="I129" s="67">
        <f t="shared" si="218"/>
        <v>0</v>
      </c>
      <c r="J129" s="192"/>
      <c r="K129" s="193">
        <f t="shared" si="218"/>
        <v>0</v>
      </c>
      <c r="L129" s="67">
        <f t="shared" si="218"/>
        <v>0</v>
      </c>
      <c r="M129" s="504">
        <f t="shared" si="207"/>
        <v>0</v>
      </c>
      <c r="N129" s="504">
        <f t="shared" si="208"/>
        <v>0</v>
      </c>
      <c r="O129" s="344">
        <f t="shared" si="209"/>
        <v>0</v>
      </c>
      <c r="P129" s="419">
        <f t="shared" ref="P129:Q129" si="219">SUM(P130:P131)</f>
        <v>0</v>
      </c>
      <c r="Q129" s="420">
        <f t="shared" si="219"/>
        <v>0</v>
      </c>
      <c r="R129" s="421">
        <f t="shared" ref="R129" si="220">M129-P129</f>
        <v>0</v>
      </c>
      <c r="S129" s="421">
        <f t="shared" ref="S129" si="221">N129-Q129</f>
        <v>0</v>
      </c>
      <c r="T129" s="456">
        <f t="shared" si="212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222">D130*E130</f>
        <v>0</v>
      </c>
      <c r="G130" s="74">
        <f>F130*'Consolidated Budget'!$C$9</f>
        <v>0</v>
      </c>
      <c r="H130" s="194">
        <f t="shared" ref="H130:H131" si="223">F130*$J$8</f>
        <v>0</v>
      </c>
      <c r="I130" s="195">
        <f t="shared" ref="I130:I131" si="224">G130*$J$8</f>
        <v>0</v>
      </c>
      <c r="J130" s="196"/>
      <c r="K130" s="220"/>
      <c r="L130" s="212"/>
      <c r="M130" s="222">
        <f t="shared" si="207"/>
        <v>0</v>
      </c>
      <c r="N130" s="222">
        <f t="shared" si="208"/>
        <v>0</v>
      </c>
      <c r="O130" s="234">
        <f t="shared" si="209"/>
        <v>0</v>
      </c>
      <c r="P130" s="410"/>
      <c r="Q130" s="384"/>
      <c r="R130" s="385">
        <f t="shared" ref="R130:R131" si="225">H130-P130</f>
        <v>0</v>
      </c>
      <c r="S130" s="385">
        <f t="shared" ref="S130:S131" si="226">I130-Q130</f>
        <v>0</v>
      </c>
      <c r="T130" s="234">
        <f t="shared" si="212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222"/>
        <v>0</v>
      </c>
      <c r="G131" s="74">
        <f>F131*'Consolidated Budget'!$C$9</f>
        <v>0</v>
      </c>
      <c r="H131" s="256">
        <f t="shared" si="223"/>
        <v>0</v>
      </c>
      <c r="I131" s="257">
        <f t="shared" si="224"/>
        <v>0</v>
      </c>
      <c r="J131" s="250"/>
      <c r="K131" s="225"/>
      <c r="L131" s="246"/>
      <c r="M131" s="226">
        <f t="shared" si="207"/>
        <v>0</v>
      </c>
      <c r="N131" s="226">
        <f t="shared" si="208"/>
        <v>0</v>
      </c>
      <c r="O131" s="232">
        <f t="shared" si="209"/>
        <v>0</v>
      </c>
      <c r="P131" s="393"/>
      <c r="Q131" s="390"/>
      <c r="R131" s="391">
        <f t="shared" si="225"/>
        <v>0</v>
      </c>
      <c r="S131" s="391">
        <f t="shared" si="226"/>
        <v>0</v>
      </c>
      <c r="T131" s="232">
        <f t="shared" si="212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227">SUM(F133:F135)</f>
        <v>0</v>
      </c>
      <c r="G132" s="67">
        <f t="shared" si="227"/>
        <v>0</v>
      </c>
      <c r="H132" s="193">
        <f t="shared" si="227"/>
        <v>0</v>
      </c>
      <c r="I132" s="67">
        <f t="shared" si="227"/>
        <v>0</v>
      </c>
      <c r="J132" s="192"/>
      <c r="K132" s="193">
        <f t="shared" si="227"/>
        <v>0</v>
      </c>
      <c r="L132" s="67">
        <f t="shared" si="227"/>
        <v>0</v>
      </c>
      <c r="M132" s="504">
        <f t="shared" si="207"/>
        <v>0</v>
      </c>
      <c r="N132" s="504">
        <f t="shared" si="208"/>
        <v>0</v>
      </c>
      <c r="O132" s="344">
        <f t="shared" si="209"/>
        <v>0</v>
      </c>
      <c r="P132" s="419">
        <f t="shared" ref="P132:Q132" si="228">SUM(P133:P135)</f>
        <v>0</v>
      </c>
      <c r="Q132" s="420">
        <f t="shared" si="228"/>
        <v>0</v>
      </c>
      <c r="R132" s="421">
        <f t="shared" ref="R132" si="229">M132-P132</f>
        <v>0</v>
      </c>
      <c r="S132" s="421">
        <f t="shared" ref="S132" si="230">N132-Q132</f>
        <v>0</v>
      </c>
      <c r="T132" s="456">
        <f t="shared" si="212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231">D133*E133</f>
        <v>0</v>
      </c>
      <c r="G133" s="74">
        <f>F133*'Consolidated Budget'!$C$9</f>
        <v>0</v>
      </c>
      <c r="H133" s="194">
        <f t="shared" ref="H133:H135" si="232">F133*$J$8</f>
        <v>0</v>
      </c>
      <c r="I133" s="195">
        <f t="shared" ref="I133:I135" si="233">G133*$J$8</f>
        <v>0</v>
      </c>
      <c r="J133" s="196"/>
      <c r="K133" s="220"/>
      <c r="L133" s="212"/>
      <c r="M133" s="222">
        <f t="shared" si="207"/>
        <v>0</v>
      </c>
      <c r="N133" s="222">
        <f t="shared" si="208"/>
        <v>0</v>
      </c>
      <c r="O133" s="234">
        <f t="shared" si="209"/>
        <v>0</v>
      </c>
      <c r="P133" s="410"/>
      <c r="Q133" s="384"/>
      <c r="R133" s="385">
        <f t="shared" ref="R133:R135" si="234">H133-P133</f>
        <v>0</v>
      </c>
      <c r="S133" s="385">
        <f t="shared" ref="S133:S135" si="235">I133-Q133</f>
        <v>0</v>
      </c>
      <c r="T133" s="234">
        <f t="shared" si="212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231"/>
        <v>0</v>
      </c>
      <c r="G134" s="74">
        <f>F134*'Consolidated Budget'!$C$9</f>
        <v>0</v>
      </c>
      <c r="H134" s="197">
        <f t="shared" si="232"/>
        <v>0</v>
      </c>
      <c r="I134" s="25">
        <f t="shared" si="233"/>
        <v>0</v>
      </c>
      <c r="J134" s="198"/>
      <c r="K134" s="223"/>
      <c r="L134" s="229"/>
      <c r="M134" s="224">
        <f t="shared" si="207"/>
        <v>0</v>
      </c>
      <c r="N134" s="224">
        <f t="shared" si="208"/>
        <v>0</v>
      </c>
      <c r="O134" s="231">
        <f t="shared" si="209"/>
        <v>0</v>
      </c>
      <c r="P134" s="392"/>
      <c r="Q134" s="387"/>
      <c r="R134" s="388">
        <f t="shared" si="234"/>
        <v>0</v>
      </c>
      <c r="S134" s="388">
        <f t="shared" si="235"/>
        <v>0</v>
      </c>
      <c r="T134" s="231">
        <f t="shared" si="212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231"/>
        <v>0</v>
      </c>
      <c r="G135" s="74">
        <f>F135*'Consolidated Budget'!$C$9</f>
        <v>0</v>
      </c>
      <c r="H135" s="208">
        <f t="shared" si="232"/>
        <v>0</v>
      </c>
      <c r="I135" s="209">
        <f t="shared" si="233"/>
        <v>0</v>
      </c>
      <c r="J135" s="210"/>
      <c r="K135" s="225"/>
      <c r="L135" s="246"/>
      <c r="M135" s="226">
        <f t="shared" si="207"/>
        <v>0</v>
      </c>
      <c r="N135" s="226">
        <f t="shared" si="208"/>
        <v>0</v>
      </c>
      <c r="O135" s="232">
        <f t="shared" si="209"/>
        <v>0</v>
      </c>
      <c r="P135" s="393"/>
      <c r="Q135" s="390"/>
      <c r="R135" s="391">
        <f t="shared" si="234"/>
        <v>0</v>
      </c>
      <c r="S135" s="391">
        <f t="shared" si="235"/>
        <v>0</v>
      </c>
      <c r="T135" s="232">
        <f t="shared" si="212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3.5" thickBot="1" x14ac:dyDescent="0.35">
      <c r="A136" s="514"/>
      <c r="B136" s="515" t="s">
        <v>221</v>
      </c>
      <c r="C136" s="516"/>
      <c r="D136" s="517"/>
      <c r="E136" s="581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209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212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3.5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3.5" thickBot="1" x14ac:dyDescent="0.35">
      <c r="A138" s="260">
        <v>6</v>
      </c>
      <c r="B138" s="261" t="s">
        <v>222</v>
      </c>
      <c r="C138" s="262"/>
      <c r="D138" s="263"/>
      <c r="E138" s="580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3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236">D139*E139</f>
        <v>0</v>
      </c>
      <c r="G139" s="74">
        <f>F139*'Consolidated Budget'!$C$9</f>
        <v>0</v>
      </c>
      <c r="H139" s="253">
        <f t="shared" ref="H139:H142" si="237">F139*$J$8</f>
        <v>0</v>
      </c>
      <c r="I139" s="254">
        <f t="shared" ref="I139:I142" si="238">G139*$J$8</f>
        <v>0</v>
      </c>
      <c r="J139" s="255"/>
      <c r="K139" s="237"/>
      <c r="L139" s="238"/>
      <c r="M139" s="311">
        <f t="shared" ref="M139:M142" si="239">H139-K139</f>
        <v>0</v>
      </c>
      <c r="N139" s="311">
        <f t="shared" ref="N139:N142" si="240">I139-L139</f>
        <v>0</v>
      </c>
      <c r="O139" s="234">
        <f t="shared" ref="O139:O145" si="241">IFERROR(L139/I139,0)</f>
        <v>0</v>
      </c>
      <c r="P139" s="434"/>
      <c r="Q139" s="384"/>
      <c r="R139" s="385">
        <f t="shared" ref="R139:R142" si="242">H139-P139</f>
        <v>0</v>
      </c>
      <c r="S139" s="385">
        <f t="shared" ref="S139:S142" si="243">I139-Q139</f>
        <v>0</v>
      </c>
      <c r="T139" s="448">
        <f t="shared" ref="T139:T145" si="244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236"/>
        <v>0</v>
      </c>
      <c r="G140" s="74">
        <f>F140*'Consolidated Budget'!$C$9</f>
        <v>0</v>
      </c>
      <c r="H140" s="197">
        <f t="shared" si="237"/>
        <v>0</v>
      </c>
      <c r="I140" s="25">
        <f t="shared" si="238"/>
        <v>0</v>
      </c>
      <c r="J140" s="198"/>
      <c r="K140" s="223"/>
      <c r="L140" s="229"/>
      <c r="M140" s="224">
        <f t="shared" si="239"/>
        <v>0</v>
      </c>
      <c r="N140" s="224">
        <f t="shared" si="240"/>
        <v>0</v>
      </c>
      <c r="O140" s="231">
        <f t="shared" si="241"/>
        <v>0</v>
      </c>
      <c r="P140" s="392"/>
      <c r="Q140" s="387"/>
      <c r="R140" s="388">
        <f t="shared" si="242"/>
        <v>0</v>
      </c>
      <c r="S140" s="388">
        <f t="shared" si="243"/>
        <v>0</v>
      </c>
      <c r="T140" s="231">
        <f t="shared" si="244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236"/>
        <v>0</v>
      </c>
      <c r="G141" s="74">
        <f>F141*'Consolidated Budget'!$C$9</f>
        <v>0</v>
      </c>
      <c r="H141" s="197">
        <f t="shared" si="237"/>
        <v>0</v>
      </c>
      <c r="I141" s="25">
        <f t="shared" si="238"/>
        <v>0</v>
      </c>
      <c r="J141" s="198"/>
      <c r="K141" s="223"/>
      <c r="L141" s="229"/>
      <c r="M141" s="224">
        <f t="shared" si="239"/>
        <v>0</v>
      </c>
      <c r="N141" s="224">
        <f t="shared" si="240"/>
        <v>0</v>
      </c>
      <c r="O141" s="231">
        <f t="shared" si="241"/>
        <v>0</v>
      </c>
      <c r="P141" s="392"/>
      <c r="Q141" s="387"/>
      <c r="R141" s="388">
        <f t="shared" si="242"/>
        <v>0</v>
      </c>
      <c r="S141" s="388">
        <f t="shared" si="243"/>
        <v>0</v>
      </c>
      <c r="T141" s="231">
        <f t="shared" si="244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236"/>
        <v>0</v>
      </c>
      <c r="G142" s="74">
        <f>F142*'Consolidated Budget'!$C$9</f>
        <v>0</v>
      </c>
      <c r="H142" s="256">
        <f t="shared" si="237"/>
        <v>0</v>
      </c>
      <c r="I142" s="257">
        <f t="shared" si="238"/>
        <v>0</v>
      </c>
      <c r="J142" s="250"/>
      <c r="K142" s="225"/>
      <c r="L142" s="246"/>
      <c r="M142" s="226">
        <f t="shared" si="239"/>
        <v>0</v>
      </c>
      <c r="N142" s="226">
        <f t="shared" si="240"/>
        <v>0</v>
      </c>
      <c r="O142" s="232">
        <f t="shared" si="241"/>
        <v>0</v>
      </c>
      <c r="P142" s="393"/>
      <c r="Q142" s="390"/>
      <c r="R142" s="391">
        <f t="shared" si="242"/>
        <v>0</v>
      </c>
      <c r="S142" s="391">
        <f t="shared" si="243"/>
        <v>0</v>
      </c>
      <c r="T142" s="232">
        <f t="shared" si="244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3.5" thickBot="1" x14ac:dyDescent="0.35">
      <c r="A143" s="514"/>
      <c r="B143" s="515" t="s">
        <v>231</v>
      </c>
      <c r="C143" s="516"/>
      <c r="D143" s="517"/>
      <c r="E143" s="581"/>
      <c r="F143" s="519">
        <f t="shared" ref="F143:L143" si="245">SUM(F139:F142)</f>
        <v>0</v>
      </c>
      <c r="G143" s="519">
        <f t="shared" si="245"/>
        <v>0</v>
      </c>
      <c r="H143" s="269">
        <f t="shared" si="245"/>
        <v>0</v>
      </c>
      <c r="I143" s="270">
        <f t="shared" si="245"/>
        <v>0</v>
      </c>
      <c r="J143" s="271"/>
      <c r="K143" s="269">
        <f t="shared" si="245"/>
        <v>0</v>
      </c>
      <c r="L143" s="270">
        <f t="shared" si="245"/>
        <v>0</v>
      </c>
      <c r="M143" s="296">
        <f t="shared" ref="M143:N143" si="246">SUM(M139:M142)</f>
        <v>0</v>
      </c>
      <c r="N143" s="296">
        <f t="shared" si="246"/>
        <v>0</v>
      </c>
      <c r="O143" s="337">
        <f t="shared" si="241"/>
        <v>0</v>
      </c>
      <c r="P143" s="426">
        <f t="shared" ref="P143:Q143" si="247">SUM(P139:P142)</f>
        <v>0</v>
      </c>
      <c r="Q143" s="427">
        <f t="shared" si="247"/>
        <v>0</v>
      </c>
      <c r="R143" s="428">
        <f t="shared" ref="R143:S143" si="248">SUM(R139:R142)</f>
        <v>0</v>
      </c>
      <c r="S143" s="428">
        <f t="shared" si="248"/>
        <v>0</v>
      </c>
      <c r="T143" s="337">
        <f t="shared" si="244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3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16" thickBot="1" x14ac:dyDescent="0.4">
      <c r="A145" s="272"/>
      <c r="B145" s="273" t="s">
        <v>232</v>
      </c>
      <c r="C145" s="274"/>
      <c r="D145" s="275"/>
      <c r="E145" s="582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241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244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3.5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16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x14ac:dyDescent="0.25">
      <c r="A148" s="88"/>
      <c r="B148" s="89" t="s">
        <v>234</v>
      </c>
      <c r="C148" s="633"/>
      <c r="D148" s="634"/>
      <c r="E148" s="635"/>
      <c r="F148" s="66">
        <f t="shared" ref="F148:G148" si="249">SUM(F149:F152)</f>
        <v>0</v>
      </c>
      <c r="G148" s="67">
        <f t="shared" si="249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" si="250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251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x14ac:dyDescent="0.25">
      <c r="A149" s="72"/>
      <c r="B149" s="59" t="s">
        <v>235</v>
      </c>
      <c r="C149" s="60"/>
      <c r="D149" s="60"/>
      <c r="E149" s="59"/>
      <c r="F149" s="25">
        <f t="shared" ref="F149:F152" si="252">D149*E149</f>
        <v>0</v>
      </c>
      <c r="G149" s="74">
        <f>F149*'Consolidated Budget'!$C$9</f>
        <v>0</v>
      </c>
      <c r="H149" s="62">
        <f t="shared" ref="H149:H152" si="253">F149*$J$8</f>
        <v>0</v>
      </c>
      <c r="I149" s="63">
        <f t="shared" ref="I149:I152" si="254">G149*$J$8</f>
        <v>0</v>
      </c>
      <c r="J149" s="64"/>
      <c r="K149" s="220"/>
      <c r="L149" s="212"/>
      <c r="M149" s="222">
        <f t="shared" ref="M149:M152" si="255">H149-K149</f>
        <v>0</v>
      </c>
      <c r="N149" s="222">
        <f t="shared" ref="N149:N152" si="256">I149-L149</f>
        <v>0</v>
      </c>
      <c r="O149" s="234">
        <f t="shared" ref="O149:O153" si="257">IFERROR(L149/I149,0)</f>
        <v>0</v>
      </c>
      <c r="P149" s="410"/>
      <c r="Q149" s="384"/>
      <c r="R149" s="385">
        <f t="shared" ref="R149:R158" si="258">H149-P149</f>
        <v>0</v>
      </c>
      <c r="S149" s="385">
        <f t="shared" ref="S149:S158" si="259">I149-Q149</f>
        <v>0</v>
      </c>
      <c r="T149" s="234">
        <f t="shared" si="251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x14ac:dyDescent="0.25">
      <c r="A150" s="72"/>
      <c r="B150" s="59" t="s">
        <v>236</v>
      </c>
      <c r="C150" s="60"/>
      <c r="D150" s="60"/>
      <c r="E150" s="59"/>
      <c r="F150" s="25">
        <f t="shared" si="252"/>
        <v>0</v>
      </c>
      <c r="G150" s="74">
        <f>F150*'Consolidated Budget'!$C$9</f>
        <v>0</v>
      </c>
      <c r="H150" s="75">
        <f t="shared" si="253"/>
        <v>0</v>
      </c>
      <c r="I150" s="76">
        <f t="shared" si="254"/>
        <v>0</v>
      </c>
      <c r="J150" s="77"/>
      <c r="K150" s="223"/>
      <c r="L150" s="229"/>
      <c r="M150" s="224">
        <f t="shared" si="255"/>
        <v>0</v>
      </c>
      <c r="N150" s="224">
        <f t="shared" si="256"/>
        <v>0</v>
      </c>
      <c r="O150" s="231">
        <f t="shared" si="257"/>
        <v>0</v>
      </c>
      <c r="P150" s="392"/>
      <c r="Q150" s="387"/>
      <c r="R150" s="388">
        <f t="shared" si="258"/>
        <v>0</v>
      </c>
      <c r="S150" s="388">
        <f t="shared" si="259"/>
        <v>0</v>
      </c>
      <c r="T150" s="231">
        <f t="shared" si="251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25" x14ac:dyDescent="0.25">
      <c r="A151" s="72"/>
      <c r="B151" s="97" t="s">
        <v>237</v>
      </c>
      <c r="C151" s="60"/>
      <c r="D151" s="60"/>
      <c r="E151" s="59"/>
      <c r="F151" s="25">
        <f t="shared" si="252"/>
        <v>0</v>
      </c>
      <c r="G151" s="74">
        <f>F151*'Consolidated Budget'!$C$9</f>
        <v>0</v>
      </c>
      <c r="H151" s="75">
        <f t="shared" si="253"/>
        <v>0</v>
      </c>
      <c r="I151" s="76">
        <f t="shared" si="254"/>
        <v>0</v>
      </c>
      <c r="J151" s="77"/>
      <c r="K151" s="223"/>
      <c r="L151" s="229"/>
      <c r="M151" s="224">
        <f t="shared" si="255"/>
        <v>0</v>
      </c>
      <c r="N151" s="224">
        <f t="shared" si="256"/>
        <v>0</v>
      </c>
      <c r="O151" s="231">
        <f t="shared" si="257"/>
        <v>0</v>
      </c>
      <c r="P151" s="392"/>
      <c r="Q151" s="387"/>
      <c r="R151" s="388">
        <f t="shared" si="258"/>
        <v>0</v>
      </c>
      <c r="S151" s="388">
        <f t="shared" si="259"/>
        <v>0</v>
      </c>
      <c r="T151" s="231">
        <f t="shared" si="251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x14ac:dyDescent="0.25">
      <c r="A152" s="72"/>
      <c r="B152" s="59" t="s">
        <v>238</v>
      </c>
      <c r="C152" s="60"/>
      <c r="D152" s="60"/>
      <c r="E152" s="59"/>
      <c r="F152" s="25">
        <f t="shared" si="252"/>
        <v>0</v>
      </c>
      <c r="G152" s="74">
        <f>F152*'Consolidated Budget'!$C$9</f>
        <v>0</v>
      </c>
      <c r="H152" s="81">
        <f t="shared" si="253"/>
        <v>0</v>
      </c>
      <c r="I152" s="82">
        <f t="shared" si="254"/>
        <v>0</v>
      </c>
      <c r="J152" s="83"/>
      <c r="K152" s="225"/>
      <c r="L152" s="246"/>
      <c r="M152" s="226">
        <f t="shared" si="255"/>
        <v>0</v>
      </c>
      <c r="N152" s="226">
        <f t="shared" si="256"/>
        <v>0</v>
      </c>
      <c r="O152" s="232">
        <f t="shared" si="257"/>
        <v>0</v>
      </c>
      <c r="P152" s="393"/>
      <c r="Q152" s="390"/>
      <c r="R152" s="391">
        <f t="shared" si="258"/>
        <v>0</v>
      </c>
      <c r="S152" s="391">
        <f t="shared" si="259"/>
        <v>0</v>
      </c>
      <c r="T152" s="232">
        <f t="shared" si="251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6">
        <f>SUM(G154:G159)</f>
        <v>0</v>
      </c>
      <c r="H153" s="68">
        <f>SUM(H154:H158)</f>
        <v>0</v>
      </c>
      <c r="I153" s="69">
        <f>SUM(I154:I158)</f>
        <v>0</v>
      </c>
      <c r="J153" s="70"/>
      <c r="K153" s="68">
        <f>SUM(K154:K158)</f>
        <v>0</v>
      </c>
      <c r="L153" s="69">
        <f>SUM(L154:L158)</f>
        <v>0</v>
      </c>
      <c r="M153" s="313">
        <f>SUM(M154:M158)</f>
        <v>0</v>
      </c>
      <c r="N153" s="313">
        <f>SUM(N154:N158)</f>
        <v>0</v>
      </c>
      <c r="O153" s="344">
        <f t="shared" si="257"/>
        <v>0</v>
      </c>
      <c r="P153" s="407">
        <f>SUM(P154:P158)</f>
        <v>0</v>
      </c>
      <c r="Q153" s="408">
        <f>SUM(Q154:Q158)</f>
        <v>0</v>
      </c>
      <c r="R153" s="409">
        <f t="shared" si="258"/>
        <v>0</v>
      </c>
      <c r="S153" s="409">
        <f t="shared" si="259"/>
        <v>0</v>
      </c>
      <c r="T153" s="344">
        <f t="shared" si="251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x14ac:dyDescent="0.25">
      <c r="A154" s="72"/>
      <c r="B154" s="59" t="s">
        <v>239</v>
      </c>
      <c r="C154" s="60"/>
      <c r="D154" s="60"/>
      <c r="E154" s="59"/>
      <c r="F154" s="25">
        <f t="shared" ref="F154:F158" si="260">D154*E154</f>
        <v>0</v>
      </c>
      <c r="G154" s="74">
        <f>F154*'Consolidated Budget'!$C$9</f>
        <v>0</v>
      </c>
      <c r="H154" s="62">
        <f t="shared" ref="H154:H158" si="261">F154*$J$8</f>
        <v>0</v>
      </c>
      <c r="I154" s="63">
        <f t="shared" ref="I154:I158" si="262">G154*$J$8</f>
        <v>0</v>
      </c>
      <c r="J154" s="64"/>
      <c r="K154" s="220"/>
      <c r="L154" s="212"/>
      <c r="M154" s="222">
        <f t="shared" ref="M154:M158" si="263">H154-K154</f>
        <v>0</v>
      </c>
      <c r="N154" s="222">
        <f t="shared" ref="N154:N158" si="264">I154-L154</f>
        <v>0</v>
      </c>
      <c r="O154" s="234">
        <f t="shared" ref="O154:O160" si="265">IFERROR(L154/I154,0)</f>
        <v>0</v>
      </c>
      <c r="P154" s="410"/>
      <c r="Q154" s="384"/>
      <c r="R154" s="385">
        <f t="shared" si="258"/>
        <v>0</v>
      </c>
      <c r="S154" s="385">
        <f t="shared" si="259"/>
        <v>0</v>
      </c>
      <c r="T154" s="234">
        <f t="shared" si="251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x14ac:dyDescent="0.25">
      <c r="A155" s="72"/>
      <c r="B155" s="59" t="s">
        <v>240</v>
      </c>
      <c r="C155" s="60"/>
      <c r="D155" s="60"/>
      <c r="E155" s="59"/>
      <c r="F155" s="25">
        <f t="shared" si="260"/>
        <v>0</v>
      </c>
      <c r="G155" s="74">
        <f>F155*'Consolidated Budget'!$C$9</f>
        <v>0</v>
      </c>
      <c r="H155" s="75">
        <f t="shared" si="261"/>
        <v>0</v>
      </c>
      <c r="I155" s="76">
        <f t="shared" si="262"/>
        <v>0</v>
      </c>
      <c r="J155" s="77"/>
      <c r="K155" s="223"/>
      <c r="L155" s="229"/>
      <c r="M155" s="224">
        <f t="shared" si="263"/>
        <v>0</v>
      </c>
      <c r="N155" s="224">
        <f t="shared" si="264"/>
        <v>0</v>
      </c>
      <c r="O155" s="231">
        <f t="shared" si="265"/>
        <v>0</v>
      </c>
      <c r="P155" s="392"/>
      <c r="Q155" s="387"/>
      <c r="R155" s="388">
        <f t="shared" si="258"/>
        <v>0</v>
      </c>
      <c r="S155" s="388">
        <f t="shared" si="259"/>
        <v>0</v>
      </c>
      <c r="T155" s="231">
        <f t="shared" si="251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x14ac:dyDescent="0.25">
      <c r="A156" s="72"/>
      <c r="B156" s="59" t="s">
        <v>241</v>
      </c>
      <c r="C156" s="60"/>
      <c r="D156" s="60"/>
      <c r="E156" s="59"/>
      <c r="F156" s="25">
        <f t="shared" si="260"/>
        <v>0</v>
      </c>
      <c r="G156" s="74">
        <f>F156*'Consolidated Budget'!$C$9</f>
        <v>0</v>
      </c>
      <c r="H156" s="75">
        <f t="shared" si="261"/>
        <v>0</v>
      </c>
      <c r="I156" s="76">
        <f t="shared" si="262"/>
        <v>0</v>
      </c>
      <c r="J156" s="77"/>
      <c r="K156" s="223"/>
      <c r="L156" s="229"/>
      <c r="M156" s="224">
        <f t="shared" si="263"/>
        <v>0</v>
      </c>
      <c r="N156" s="224">
        <f t="shared" si="264"/>
        <v>0</v>
      </c>
      <c r="O156" s="231">
        <f t="shared" si="265"/>
        <v>0</v>
      </c>
      <c r="P156" s="392"/>
      <c r="Q156" s="387"/>
      <c r="R156" s="388">
        <f t="shared" si="258"/>
        <v>0</v>
      </c>
      <c r="S156" s="388">
        <f t="shared" si="259"/>
        <v>0</v>
      </c>
      <c r="T156" s="231">
        <f t="shared" si="251"/>
        <v>0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x14ac:dyDescent="0.25">
      <c r="A157" s="72"/>
      <c r="B157" s="59" t="s">
        <v>242</v>
      </c>
      <c r="C157" s="60"/>
      <c r="D157" s="60"/>
      <c r="E157" s="59"/>
      <c r="F157" s="25">
        <f t="shared" si="260"/>
        <v>0</v>
      </c>
      <c r="G157" s="74">
        <f>F157*'Consolidated Budget'!$C$9</f>
        <v>0</v>
      </c>
      <c r="H157" s="75">
        <f t="shared" si="261"/>
        <v>0</v>
      </c>
      <c r="I157" s="76">
        <f t="shared" si="262"/>
        <v>0</v>
      </c>
      <c r="J157" s="77"/>
      <c r="K157" s="223"/>
      <c r="L157" s="229"/>
      <c r="M157" s="224">
        <f t="shared" si="263"/>
        <v>0</v>
      </c>
      <c r="N157" s="224">
        <f t="shared" si="264"/>
        <v>0</v>
      </c>
      <c r="O157" s="231">
        <f t="shared" si="265"/>
        <v>0</v>
      </c>
      <c r="P157" s="392"/>
      <c r="Q157" s="387"/>
      <c r="R157" s="388">
        <f t="shared" si="258"/>
        <v>0</v>
      </c>
      <c r="S157" s="388">
        <f t="shared" si="259"/>
        <v>0</v>
      </c>
      <c r="T157" s="231">
        <f t="shared" si="251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x14ac:dyDescent="0.25">
      <c r="A158" s="72"/>
      <c r="B158" s="59" t="s">
        <v>243</v>
      </c>
      <c r="C158" s="60"/>
      <c r="D158" s="60"/>
      <c r="E158" s="59"/>
      <c r="F158" s="25">
        <f t="shared" si="260"/>
        <v>0</v>
      </c>
      <c r="G158" s="74">
        <f>F158*'Consolidated Budget'!$C$9</f>
        <v>0</v>
      </c>
      <c r="H158" s="75">
        <f t="shared" si="261"/>
        <v>0</v>
      </c>
      <c r="I158" s="76">
        <f t="shared" si="262"/>
        <v>0</v>
      </c>
      <c r="J158" s="77"/>
      <c r="K158" s="225"/>
      <c r="L158" s="246"/>
      <c r="M158" s="226">
        <f t="shared" si="263"/>
        <v>0</v>
      </c>
      <c r="N158" s="226">
        <f t="shared" si="264"/>
        <v>0</v>
      </c>
      <c r="O158" s="232">
        <f t="shared" si="265"/>
        <v>0</v>
      </c>
      <c r="P158" s="393"/>
      <c r="Q158" s="390"/>
      <c r="R158" s="391">
        <f t="shared" si="258"/>
        <v>0</v>
      </c>
      <c r="S158" s="391">
        <f t="shared" si="259"/>
        <v>0</v>
      </c>
      <c r="T158" s="232">
        <f t="shared" si="251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3" thickBot="1" x14ac:dyDescent="0.3">
      <c r="A159" s="548"/>
      <c r="B159" s="548" t="s">
        <v>244</v>
      </c>
      <c r="C159" s="60"/>
      <c r="D159" s="60"/>
      <c r="E159" s="59"/>
      <c r="F159" s="25">
        <f t="shared" ref="F159" si="266">D159*E159</f>
        <v>0</v>
      </c>
      <c r="G159" s="74">
        <f>F159*'Consolidated Budget'!$C$9</f>
        <v>0</v>
      </c>
      <c r="H159" s="550"/>
      <c r="I159" s="549"/>
      <c r="J159" s="551"/>
      <c r="K159" s="552"/>
      <c r="L159" s="552"/>
      <c r="M159" s="483"/>
      <c r="N159" s="483"/>
      <c r="O159" s="454"/>
      <c r="P159" s="414"/>
      <c r="Q159" s="380"/>
      <c r="R159" s="381"/>
      <c r="S159" s="381"/>
      <c r="T159" s="454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16" thickBot="1" x14ac:dyDescent="0.4">
      <c r="A160" s="488"/>
      <c r="B160" s="488" t="s">
        <v>245</v>
      </c>
      <c r="C160" s="488"/>
      <c r="D160" s="532"/>
      <c r="E160" s="533"/>
      <c r="F160" s="532">
        <f>F148+F153</f>
        <v>0</v>
      </c>
      <c r="G160" s="534">
        <f>G148+G153</f>
        <v>0</v>
      </c>
      <c r="H160" s="314">
        <f>H148+H153</f>
        <v>0</v>
      </c>
      <c r="I160" s="315">
        <f>I148+I153</f>
        <v>0</v>
      </c>
      <c r="J160" s="316"/>
      <c r="K160" s="369">
        <f>K148+K153</f>
        <v>0</v>
      </c>
      <c r="L160" s="370">
        <f>L148+L153</f>
        <v>0</v>
      </c>
      <c r="M160" s="371">
        <f>M148+M153</f>
        <v>0</v>
      </c>
      <c r="N160" s="371">
        <f>N148+N153</f>
        <v>0</v>
      </c>
      <c r="O160" s="372">
        <f t="shared" si="265"/>
        <v>0</v>
      </c>
      <c r="P160" s="464">
        <f>P148+P153</f>
        <v>0</v>
      </c>
      <c r="Q160" s="371">
        <f>Q148+Q153</f>
        <v>0</v>
      </c>
      <c r="R160" s="371">
        <f>R148+R153</f>
        <v>0</v>
      </c>
      <c r="S160" s="371">
        <f>S148+S153</f>
        <v>0</v>
      </c>
      <c r="T160" s="372">
        <f t="shared" si="251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3" x14ac:dyDescent="0.3">
      <c r="A161" s="95"/>
      <c r="B161" s="95"/>
      <c r="C161" s="3"/>
      <c r="D161" s="5"/>
      <c r="E161" s="6"/>
      <c r="F161" s="553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s="599" customFormat="1" ht="36.75" customHeight="1" thickBot="1" x14ac:dyDescent="0.3">
      <c r="A163" s="583"/>
      <c r="B163" s="584" t="s">
        <v>246</v>
      </c>
      <c r="C163" s="585"/>
      <c r="D163" s="586"/>
      <c r="E163" s="587"/>
      <c r="F163" s="588">
        <f>F145+F160</f>
        <v>0</v>
      </c>
      <c r="G163" s="588">
        <f>G145+G160</f>
        <v>0</v>
      </c>
      <c r="H163" s="589"/>
      <c r="I163" s="590"/>
      <c r="J163" s="591"/>
      <c r="K163" s="592">
        <f>K145+K160</f>
        <v>0</v>
      </c>
      <c r="L163" s="593">
        <f>L145+L160</f>
        <v>0</v>
      </c>
      <c r="M163" s="594">
        <f>M145+M160</f>
        <v>0</v>
      </c>
      <c r="N163" s="594">
        <f>N145+N160</f>
        <v>0</v>
      </c>
      <c r="O163" s="595">
        <f t="shared" ref="O163" si="267">IFERROR(L163/I163,0)</f>
        <v>0</v>
      </c>
      <c r="P163" s="596">
        <f>P145+P160</f>
        <v>0</v>
      </c>
      <c r="Q163" s="597">
        <f>Q145+Q160</f>
        <v>0</v>
      </c>
      <c r="R163" s="598">
        <f>R145+R160</f>
        <v>0</v>
      </c>
      <c r="S163" s="598">
        <f>S145+S160</f>
        <v>0</v>
      </c>
      <c r="T163" s="595">
        <f t="shared" ref="T163" si="268">IFERROR(Q163/I163,0)</f>
        <v>0</v>
      </c>
      <c r="U163" s="558"/>
      <c r="V163" s="558"/>
      <c r="W163" s="558"/>
      <c r="X163" s="558"/>
      <c r="Y163" s="558"/>
      <c r="Z163" s="558"/>
      <c r="AA163" s="558"/>
      <c r="AB163" s="558"/>
      <c r="AC163" s="558"/>
      <c r="AD163" s="558"/>
      <c r="AE163" s="558"/>
      <c r="AF163" s="558"/>
      <c r="AG163" s="558"/>
      <c r="AH163" s="558"/>
      <c r="AI163" s="558"/>
      <c r="AJ163" s="558"/>
      <c r="AK163" s="558"/>
      <c r="AL163" s="558"/>
      <c r="AM163" s="558"/>
      <c r="AN163" s="558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15.5" x14ac:dyDescent="0.35">
      <c r="A167" s="541"/>
      <c r="B167" s="542"/>
      <c r="C167" s="543"/>
      <c r="D167" s="544"/>
      <c r="E167" s="545"/>
      <c r="F167" s="347"/>
      <c r="G167" s="347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3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3.5" thickBot="1" x14ac:dyDescent="0.35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3.5" thickTop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3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3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3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3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37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3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3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3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3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3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3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3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3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3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3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3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3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3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3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3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3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3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3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3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3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3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3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3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3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3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3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3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3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3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3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3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3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3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3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3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3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3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3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3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3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3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3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3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3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3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3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3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3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3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3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3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3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3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3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3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3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3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3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3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3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3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3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3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3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3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3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3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3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3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3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3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3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3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3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3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3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3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3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3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3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3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3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3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3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3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3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3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3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3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3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3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3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3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3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3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3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3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3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3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3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3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3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3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3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3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3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3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3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3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3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3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3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3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3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3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3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3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3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3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3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3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3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3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3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3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3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3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3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3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3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3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3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3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3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3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3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3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3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3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3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3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3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3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3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3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3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3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3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3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3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3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3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3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3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3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3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3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3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3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3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3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3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3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3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3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3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3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3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3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3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3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3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3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3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3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3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3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3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3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3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3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3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3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3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3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3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3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3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3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3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3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3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3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3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3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3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3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3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3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3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3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3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3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3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3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3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3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3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3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3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3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3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3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3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3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3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3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3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3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3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3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3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3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3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3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3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3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3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3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3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3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3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3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3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3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3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3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3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3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3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3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3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3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3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3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3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3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3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3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3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3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3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3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3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3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3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3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3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3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3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3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3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3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3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3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3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3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3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3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3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3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3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3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3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3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3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3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3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3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3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3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3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3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3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3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3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3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3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3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3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3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3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3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3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3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3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3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3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3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3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3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3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3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3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3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3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3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3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3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3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3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3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3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3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3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3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3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3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3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3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3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3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3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3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3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3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3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3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3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3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3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3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3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3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3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3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3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3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3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3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3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3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3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3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3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3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3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3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3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3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3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3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3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3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3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3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3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3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3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3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3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3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3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3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3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3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3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3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3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3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3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3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3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3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3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3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3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3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3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3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3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3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3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3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3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3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3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3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3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3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3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3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3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3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3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3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3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3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3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3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3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3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3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3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3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3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3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3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3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3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3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3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3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3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3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3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3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3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3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3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3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3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3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3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3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3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3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3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3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3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3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3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3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3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3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3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3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3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3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3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3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3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3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3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3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3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3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3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3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3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3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3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3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3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3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3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3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3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3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3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3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3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3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3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3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3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3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3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3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3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3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3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3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3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3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3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3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3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3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3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3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3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3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3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3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3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3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3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3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3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3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3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3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3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3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3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3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3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3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3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3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3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3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3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3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3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3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3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3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3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3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3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3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3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3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3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3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3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3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3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3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3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3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3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3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3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3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3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3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3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3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3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3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3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3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3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3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3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3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3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3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3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3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3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3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3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3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3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3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3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3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3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3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3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3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3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3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3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3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3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3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3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3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3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3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3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3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3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3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3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3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3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3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3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3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3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3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3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3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3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3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3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3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3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3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3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3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3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3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3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3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3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3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3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3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3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3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3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3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3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3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3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3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3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3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3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3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3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3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3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3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3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3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3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3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3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3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3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3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3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3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3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3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3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3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3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3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3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3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3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3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3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3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3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3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3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3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3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3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3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3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3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3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3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3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3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3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3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3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3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3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3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3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3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3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3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3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3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3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3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3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3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3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3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3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3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3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3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3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3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3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3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3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3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3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3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3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3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3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3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3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3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3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3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3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3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3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3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3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3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3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3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3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3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3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3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3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3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3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3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3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3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3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3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3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3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3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3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3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3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3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3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3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3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3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3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3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3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3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3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3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3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3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3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3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3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3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3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3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3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3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3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3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3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3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3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3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3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3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3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3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3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3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3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3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3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3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3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3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3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3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3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3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3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3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3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3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3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3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3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3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3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3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3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3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3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3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3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3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3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3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3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3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3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3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3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3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3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3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3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3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3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3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3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3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3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3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3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3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3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3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3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3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3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3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3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3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3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3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3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3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3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93" s="565" customFormat="1" x14ac:dyDescent="0.25"/>
    <row r="994" s="565" customFormat="1" x14ac:dyDescent="0.25"/>
    <row r="995" s="565" customFormat="1" x14ac:dyDescent="0.25"/>
    <row r="996" s="565" customFormat="1" x14ac:dyDescent="0.25"/>
    <row r="997" s="565" customFormat="1" x14ac:dyDescent="0.25"/>
    <row r="998" s="565" customFormat="1" x14ac:dyDescent="0.25"/>
    <row r="999" s="565" customFormat="1" x14ac:dyDescent="0.25"/>
    <row r="1000" s="565" customFormat="1" x14ac:dyDescent="0.25"/>
    <row r="1001" s="565" customFormat="1" x14ac:dyDescent="0.25"/>
    <row r="1002" s="565" customFormat="1" x14ac:dyDescent="0.25"/>
    <row r="1003" s="565" customFormat="1" x14ac:dyDescent="0.25"/>
  </sheetData>
  <mergeCells count="37">
    <mergeCell ref="K5:O5"/>
    <mergeCell ref="P5:T5"/>
    <mergeCell ref="K6:L6"/>
    <mergeCell ref="M6:N6"/>
    <mergeCell ref="P6:Q6"/>
    <mergeCell ref="R6:S6"/>
    <mergeCell ref="A5:B7"/>
    <mergeCell ref="C5:C7"/>
    <mergeCell ref="D5:D7"/>
    <mergeCell ref="E5:E6"/>
    <mergeCell ref="F5:G6"/>
    <mergeCell ref="H5:I6"/>
    <mergeCell ref="J5:J7"/>
    <mergeCell ref="C12:E12"/>
    <mergeCell ref="C19:E19"/>
    <mergeCell ref="C30:E30"/>
    <mergeCell ref="C27:E27"/>
    <mergeCell ref="C36:E36"/>
    <mergeCell ref="C42:E42"/>
    <mergeCell ref="C48:E48"/>
    <mergeCell ref="C54:E54"/>
    <mergeCell ref="C60:E60"/>
    <mergeCell ref="C66:E66"/>
    <mergeCell ref="C72:E72"/>
    <mergeCell ref="C78:E78"/>
    <mergeCell ref="C84:E84"/>
    <mergeCell ref="C90:E90"/>
    <mergeCell ref="C96:E96"/>
    <mergeCell ref="C153:E153"/>
    <mergeCell ref="F174:G174"/>
    <mergeCell ref="C102:E102"/>
    <mergeCell ref="C105:E105"/>
    <mergeCell ref="C109:E109"/>
    <mergeCell ref="C126:E126"/>
    <mergeCell ref="C129:E129"/>
    <mergeCell ref="C132:E132"/>
    <mergeCell ref="C148:E148"/>
  </mergeCells>
  <conditionalFormatting sqref="F161:J161 K162:P162">
    <cfRule type="cellIs" dxfId="32" priority="1" stopIfTrue="1" operator="greaterThan">
      <formula>15</formula>
    </cfRule>
  </conditionalFormatting>
  <conditionalFormatting sqref="T162">
    <cfRule type="cellIs" dxfId="31" priority="2" stopIfTrue="1" operator="greaterThan">
      <formula>15</formula>
    </cfRule>
  </conditionalFormatting>
  <printOptions horizontalCentered="1"/>
  <pageMargins left="0.31496062992125984" right="0.31496062992125984" top="0.74803149606299213" bottom="0.51181102362204722" header="0" footer="0"/>
  <pageSetup paperSize="9" scale="44" orientation="portrait" r:id="rId1"/>
  <ignoredErrors>
    <ignoredError sqref="O27 O30 O102 O114 O136 O145 O148 O153 O160 O163 O12 O19 O48 F12:G23 F25:G106 F109:G118 F160:G160 F120:G152 F154:G158" formula="1"/>
    <ignoredError sqref="H11:I11 H162:I164 M11:N11 M160:N163 R11:S11 M13:N18 M25:N35 M37:N41 M43:N47 M49:N53 M55:N59 M61:N65 M67:N71 M73:N77 M79:N83 M85:N89 M91:N95 R161:S163 M20:N23 M97:N106 M110:N152 M154:N158" evalError="1"/>
    <ignoredError sqref="H25:I101 H149:I152 H160:I161 I102 M153:N153 M12:N12 M19:N19 M36:N36 M42:N42 M48:N48 M54:N54 M60:N60 M66:N66 M72:N72 M78:N78 M84:N84 M90:N90 M96:N96 M109:N109 R160:S160 R12:S23 H12:I23 R25:S106 H103:I106 H109:I147 R109:S158 H154:I158" evalError="1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1002"/>
  <sheetViews>
    <sheetView showZeros="0" topLeftCell="A120" workbookViewId="0">
      <selection activeCell="B81" sqref="B81"/>
    </sheetView>
  </sheetViews>
  <sheetFormatPr defaultColWidth="14.453125" defaultRowHeight="15" customHeight="1" x14ac:dyDescent="0.25"/>
  <cols>
    <col min="1" max="1" width="6.26953125" customWidth="1"/>
    <col min="2" max="2" width="37.453125" customWidth="1"/>
    <col min="3" max="3" width="11.26953125" customWidth="1"/>
    <col min="4" max="4" width="10.26953125" customWidth="1"/>
    <col min="5" max="5" width="12.1796875" customWidth="1"/>
    <col min="6" max="6" width="16.26953125" bestFit="1" customWidth="1"/>
    <col min="7" max="7" width="14.453125" bestFit="1" customWidth="1"/>
    <col min="8" max="8" width="15.54296875" bestFit="1" customWidth="1"/>
    <col min="9" max="9" width="13.54296875" customWidth="1"/>
    <col min="10" max="10" width="8.54296875" customWidth="1"/>
    <col min="11" max="14" width="15.54296875" customWidth="1"/>
    <col min="15" max="15" width="10.54296875" customWidth="1"/>
    <col min="16" max="16" width="15.54296875" customWidth="1"/>
    <col min="17" max="17" width="18.453125" customWidth="1"/>
    <col min="18" max="19" width="15.54296875" customWidth="1"/>
    <col min="20" max="20" width="10.54296875" customWidth="1"/>
    <col min="21" max="40" width="9.1796875" customWidth="1"/>
  </cols>
  <sheetData>
    <row r="1" spans="1:40" ht="20.149999999999999" customHeight="1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9" customHeight="1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20.149999999999999" customHeight="1" x14ac:dyDescent="0.5">
      <c r="A3" s="3" t="s">
        <v>252</v>
      </c>
      <c r="B3" s="3"/>
      <c r="C3" s="115" t="s">
        <v>253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2.75" customHeight="1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5" customHeight="1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" customHeight="1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" customHeight="1" thickBot="1" x14ac:dyDescent="0.35">
      <c r="A7" s="654"/>
      <c r="B7" s="655"/>
      <c r="C7" s="658"/>
      <c r="D7" s="658"/>
      <c r="E7" s="36" t="s">
        <v>71</v>
      </c>
      <c r="F7" s="36" t="s">
        <v>71</v>
      </c>
      <c r="G7" s="37" t="s">
        <v>54</v>
      </c>
      <c r="H7" s="38" t="s">
        <v>71</v>
      </c>
      <c r="I7" s="39" t="s">
        <v>54</v>
      </c>
      <c r="J7" s="647"/>
      <c r="K7" s="40" t="s">
        <v>71</v>
      </c>
      <c r="L7" s="41" t="s">
        <v>54</v>
      </c>
      <c r="M7" s="42" t="s">
        <v>71</v>
      </c>
      <c r="N7" s="43" t="s">
        <v>54</v>
      </c>
      <c r="O7" s="44" t="s">
        <v>72</v>
      </c>
      <c r="P7" s="45" t="s">
        <v>71</v>
      </c>
      <c r="Q7" s="46" t="s">
        <v>54</v>
      </c>
      <c r="R7" s="47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20.149999999999999" customHeight="1" thickBot="1" x14ac:dyDescent="0.4">
      <c r="A8" s="351" t="s">
        <v>73</v>
      </c>
      <c r="B8" s="352"/>
      <c r="C8" s="353"/>
      <c r="D8" s="354"/>
      <c r="E8" s="355"/>
      <c r="F8" s="355"/>
      <c r="G8" s="352"/>
      <c r="H8" s="356">
        <f>'Appeal Income'!I31</f>
        <v>0</v>
      </c>
      <c r="I8" s="357">
        <f>'Appeal Income'!H31</f>
        <v>0</v>
      </c>
      <c r="J8" s="444">
        <f>IFERROR(I8/G163,0)</f>
        <v>0</v>
      </c>
      <c r="K8" s="358"/>
      <c r="L8" s="359"/>
      <c r="M8" s="360"/>
      <c r="N8" s="359"/>
      <c r="O8" s="361"/>
      <c r="P8" s="377"/>
      <c r="Q8" s="479"/>
      <c r="R8" s="360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20.149999999999999" customHeight="1" thickBot="1" x14ac:dyDescent="0.4">
      <c r="A9" s="488" t="s">
        <v>74</v>
      </c>
      <c r="B9" s="488"/>
      <c r="C9" s="489"/>
      <c r="D9" s="490"/>
      <c r="E9" s="363"/>
      <c r="F9" s="363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5" customHeight="1" thickBot="1" x14ac:dyDescent="0.35">
      <c r="A10" s="49">
        <v>1</v>
      </c>
      <c r="B10" s="50" t="s">
        <v>75</v>
      </c>
      <c r="C10" s="51"/>
      <c r="D10" s="52"/>
      <c r="E10" s="53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" customHeight="1" x14ac:dyDescent="0.25">
      <c r="A11" s="58">
        <v>1.1000000000000001</v>
      </c>
      <c r="B11" s="59" t="s">
        <v>11</v>
      </c>
      <c r="C11" s="151"/>
      <c r="D11" s="151"/>
      <c r="E11" s="152"/>
      <c r="F11" s="476">
        <f>D11*E11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" customHeight="1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" customHeight="1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I18" si="6">F13*$J$8</f>
        <v>0</v>
      </c>
      <c r="I13" s="195">
        <f t="shared" si="6"/>
        <v>0</v>
      </c>
      <c r="J13" s="196"/>
      <c r="K13" s="216"/>
      <c r="L13" s="217"/>
      <c r="M13" s="222">
        <f t="shared" ref="M13:N18" si="7">H13-K13</f>
        <v>0</v>
      </c>
      <c r="N13" s="222">
        <f t="shared" si="7"/>
        <v>0</v>
      </c>
      <c r="O13" s="231">
        <f t="shared" si="3"/>
        <v>0</v>
      </c>
      <c r="P13" s="495"/>
      <c r="Q13" s="384"/>
      <c r="R13" s="385">
        <f t="shared" ref="R13:S18" si="8">H13-P13</f>
        <v>0</v>
      </c>
      <c r="S13" s="385">
        <f t="shared" si="8"/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" customHeight="1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6"/>
        <v>0</v>
      </c>
      <c r="J14" s="198"/>
      <c r="K14" s="216"/>
      <c r="L14" s="217"/>
      <c r="M14" s="224">
        <f t="shared" si="7"/>
        <v>0</v>
      </c>
      <c r="N14" s="224">
        <f t="shared" si="7"/>
        <v>0</v>
      </c>
      <c r="O14" s="231">
        <f t="shared" si="3"/>
        <v>0</v>
      </c>
      <c r="P14" s="386"/>
      <c r="Q14" s="387"/>
      <c r="R14" s="388">
        <f t="shared" si="8"/>
        <v>0</v>
      </c>
      <c r="S14" s="388">
        <f t="shared" si="8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" customHeight="1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6"/>
        <v>0</v>
      </c>
      <c r="J15" s="198"/>
      <c r="K15" s="216"/>
      <c r="L15" s="217"/>
      <c r="M15" s="224">
        <f t="shared" si="7"/>
        <v>0</v>
      </c>
      <c r="N15" s="224">
        <f t="shared" si="7"/>
        <v>0</v>
      </c>
      <c r="O15" s="231">
        <f t="shared" si="3"/>
        <v>0</v>
      </c>
      <c r="P15" s="386"/>
      <c r="Q15" s="387"/>
      <c r="R15" s="388">
        <f t="shared" si="8"/>
        <v>0</v>
      </c>
      <c r="S15" s="388">
        <f t="shared" si="8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" customHeight="1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6"/>
        <v>0</v>
      </c>
      <c r="J16" s="198"/>
      <c r="K16" s="216"/>
      <c r="L16" s="217"/>
      <c r="M16" s="224">
        <f t="shared" si="7"/>
        <v>0</v>
      </c>
      <c r="N16" s="224">
        <f t="shared" si="7"/>
        <v>0</v>
      </c>
      <c r="O16" s="231">
        <f t="shared" si="3"/>
        <v>0</v>
      </c>
      <c r="P16" s="386"/>
      <c r="Q16" s="387"/>
      <c r="R16" s="388">
        <f t="shared" si="8"/>
        <v>0</v>
      </c>
      <c r="S16" s="388">
        <f t="shared" si="8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" customHeight="1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6"/>
        <v>0</v>
      </c>
      <c r="J17" s="198"/>
      <c r="K17" s="216"/>
      <c r="L17" s="217"/>
      <c r="M17" s="224">
        <f t="shared" si="7"/>
        <v>0</v>
      </c>
      <c r="N17" s="224">
        <f t="shared" si="7"/>
        <v>0</v>
      </c>
      <c r="O17" s="231">
        <f t="shared" si="3"/>
        <v>0</v>
      </c>
      <c r="P17" s="386"/>
      <c r="Q17" s="387"/>
      <c r="R17" s="388">
        <f t="shared" si="8"/>
        <v>0</v>
      </c>
      <c r="S17" s="388">
        <f t="shared" si="8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" customHeight="1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6"/>
        <v>0</v>
      </c>
      <c r="J18" s="201"/>
      <c r="K18" s="218"/>
      <c r="L18" s="219"/>
      <c r="M18" s="226">
        <f t="shared" si="7"/>
        <v>0</v>
      </c>
      <c r="N18" s="226">
        <f t="shared" si="7"/>
        <v>0</v>
      </c>
      <c r="O18" s="232">
        <f t="shared" si="3"/>
        <v>0</v>
      </c>
      <c r="P18" s="389"/>
      <c r="Q18" s="390"/>
      <c r="R18" s="391">
        <f t="shared" si="8"/>
        <v>0</v>
      </c>
      <c r="S18" s="391">
        <f t="shared" si="8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" customHeight="1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9">SUM(F20:F26)</f>
        <v>0</v>
      </c>
      <c r="G19" s="67">
        <f t="shared" si="9"/>
        <v>0</v>
      </c>
      <c r="H19" s="236">
        <f t="shared" si="9"/>
        <v>0</v>
      </c>
      <c r="I19" s="66">
        <f t="shared" si="9"/>
        <v>0</v>
      </c>
      <c r="J19" s="142"/>
      <c r="K19" s="214">
        <f t="shared" ref="K19:S19" si="10">SUM(K20:K26)</f>
        <v>0</v>
      </c>
      <c r="L19" s="215">
        <f t="shared" si="10"/>
        <v>0</v>
      </c>
      <c r="M19" s="215">
        <f t="shared" si="10"/>
        <v>0</v>
      </c>
      <c r="N19" s="214">
        <f t="shared" si="10"/>
        <v>0</v>
      </c>
      <c r="O19" s="233">
        <f t="shared" si="3"/>
        <v>0</v>
      </c>
      <c r="P19" s="382">
        <f t="shared" si="10"/>
        <v>0</v>
      </c>
      <c r="Q19" s="383">
        <f t="shared" si="10"/>
        <v>0</v>
      </c>
      <c r="R19" s="383">
        <f t="shared" si="10"/>
        <v>0</v>
      </c>
      <c r="S19" s="383">
        <f t="shared" si="10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" customHeight="1" x14ac:dyDescent="0.25">
      <c r="A20" s="72" t="s">
        <v>86</v>
      </c>
      <c r="B20" s="72"/>
      <c r="C20" s="60"/>
      <c r="D20" s="60"/>
      <c r="E20" s="59"/>
      <c r="F20" s="25">
        <f t="shared" ref="F20:F26" si="11">D20*E20</f>
        <v>0</v>
      </c>
      <c r="G20" s="74">
        <f>F20*'Consolidated Budget'!$C$9</f>
        <v>0</v>
      </c>
      <c r="H20" s="194">
        <f t="shared" ref="H20:I26" si="12">F20*$J$8</f>
        <v>0</v>
      </c>
      <c r="I20" s="195">
        <f t="shared" si="12"/>
        <v>0</v>
      </c>
      <c r="J20" s="196"/>
      <c r="K20" s="220"/>
      <c r="L20" s="221"/>
      <c r="M20" s="222">
        <f t="shared" ref="M20:N26" si="13">H20-K20</f>
        <v>0</v>
      </c>
      <c r="N20" s="222">
        <f t="shared" si="13"/>
        <v>0</v>
      </c>
      <c r="O20" s="234">
        <f t="shared" si="3"/>
        <v>0</v>
      </c>
      <c r="P20" s="410"/>
      <c r="Q20" s="384"/>
      <c r="R20" s="385">
        <f t="shared" ref="R20:S26" si="14">H20-P20</f>
        <v>0</v>
      </c>
      <c r="S20" s="385">
        <f t="shared" si="14"/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5" customHeight="1" x14ac:dyDescent="0.25">
      <c r="A21" s="72" t="s">
        <v>87</v>
      </c>
      <c r="B21" s="72"/>
      <c r="C21" s="73"/>
      <c r="D21" s="73"/>
      <c r="E21" s="72"/>
      <c r="F21" s="25">
        <f t="shared" si="11"/>
        <v>0</v>
      </c>
      <c r="G21" s="74">
        <f>F21*'Consolidated Budget'!$C$9</f>
        <v>0</v>
      </c>
      <c r="H21" s="197">
        <f t="shared" si="12"/>
        <v>0</v>
      </c>
      <c r="I21" s="25">
        <f t="shared" si="12"/>
        <v>0</v>
      </c>
      <c r="J21" s="198"/>
      <c r="K21" s="223"/>
      <c r="L21" s="217"/>
      <c r="M21" s="224">
        <f t="shared" si="13"/>
        <v>0</v>
      </c>
      <c r="N21" s="224">
        <f t="shared" si="13"/>
        <v>0</v>
      </c>
      <c r="O21" s="231">
        <f t="shared" si="3"/>
        <v>0</v>
      </c>
      <c r="P21" s="392"/>
      <c r="Q21" s="387"/>
      <c r="R21" s="388">
        <f t="shared" si="14"/>
        <v>0</v>
      </c>
      <c r="S21" s="388">
        <f t="shared" si="14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5" customHeight="1" x14ac:dyDescent="0.25">
      <c r="A22" s="72" t="s">
        <v>88</v>
      </c>
      <c r="B22" s="72"/>
      <c r="C22" s="73"/>
      <c r="D22" s="73"/>
      <c r="E22" s="72"/>
      <c r="F22" s="25">
        <f t="shared" si="11"/>
        <v>0</v>
      </c>
      <c r="G22" s="74">
        <f>F22*'Consolidated Budget'!$C$9</f>
        <v>0</v>
      </c>
      <c r="H22" s="197">
        <f t="shared" si="12"/>
        <v>0</v>
      </c>
      <c r="I22" s="25">
        <f t="shared" si="12"/>
        <v>0</v>
      </c>
      <c r="J22" s="198"/>
      <c r="K22" s="223"/>
      <c r="L22" s="217"/>
      <c r="M22" s="224">
        <f t="shared" si="13"/>
        <v>0</v>
      </c>
      <c r="N22" s="224">
        <f t="shared" si="13"/>
        <v>0</v>
      </c>
      <c r="O22" s="231">
        <f t="shared" si="3"/>
        <v>0</v>
      </c>
      <c r="P22" s="392"/>
      <c r="Q22" s="387"/>
      <c r="R22" s="388">
        <f t="shared" si="14"/>
        <v>0</v>
      </c>
      <c r="S22" s="388">
        <f t="shared" si="14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5" customHeight="1" x14ac:dyDescent="0.25">
      <c r="A23" s="72" t="s">
        <v>89</v>
      </c>
      <c r="B23" s="72"/>
      <c r="C23" s="73"/>
      <c r="D23" s="73"/>
      <c r="E23" s="72"/>
      <c r="F23" s="25">
        <f t="shared" si="11"/>
        <v>0</v>
      </c>
      <c r="G23" s="74">
        <f>F23*'Consolidated Budget'!$C$9</f>
        <v>0</v>
      </c>
      <c r="H23" s="197">
        <f t="shared" si="12"/>
        <v>0</v>
      </c>
      <c r="I23" s="25">
        <f t="shared" si="12"/>
        <v>0</v>
      </c>
      <c r="J23" s="198"/>
      <c r="K23" s="223"/>
      <c r="L23" s="217"/>
      <c r="M23" s="224">
        <f t="shared" si="13"/>
        <v>0</v>
      </c>
      <c r="N23" s="224">
        <f t="shared" si="13"/>
        <v>0</v>
      </c>
      <c r="O23" s="231">
        <f t="shared" si="3"/>
        <v>0</v>
      </c>
      <c r="P23" s="392"/>
      <c r="Q23" s="387"/>
      <c r="R23" s="388">
        <f t="shared" si="14"/>
        <v>0</v>
      </c>
      <c r="S23" s="388">
        <f t="shared" si="14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5" customHeight="1" x14ac:dyDescent="0.25">
      <c r="A24" s="72" t="s">
        <v>90</v>
      </c>
      <c r="B24" s="72"/>
      <c r="C24" s="73"/>
      <c r="D24" s="73"/>
      <c r="E24" s="72"/>
      <c r="F24" s="25">
        <f t="shared" si="11"/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si="14"/>
        <v>0</v>
      </c>
      <c r="S24" s="388">
        <f t="shared" si="14"/>
        <v>0</v>
      </c>
      <c r="T24" s="231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5" customHeight="1" x14ac:dyDescent="0.25">
      <c r="A25" s="72" t="s">
        <v>91</v>
      </c>
      <c r="B25" s="72"/>
      <c r="C25" s="73"/>
      <c r="D25" s="73"/>
      <c r="E25" s="72"/>
      <c r="F25" s="25">
        <f t="shared" si="11"/>
        <v>0</v>
      </c>
      <c r="G25" s="74">
        <f>F25*'Consolidated Budget'!$C$9</f>
        <v>0</v>
      </c>
      <c r="H25" s="197">
        <f t="shared" si="12"/>
        <v>0</v>
      </c>
      <c r="I25" s="25">
        <f t="shared" si="12"/>
        <v>0</v>
      </c>
      <c r="J25" s="198"/>
      <c r="K25" s="223"/>
      <c r="L25" s="217"/>
      <c r="M25" s="224">
        <f t="shared" si="13"/>
        <v>0</v>
      </c>
      <c r="N25" s="224">
        <f t="shared" si="13"/>
        <v>0</v>
      </c>
      <c r="O25" s="231">
        <f t="shared" si="3"/>
        <v>0</v>
      </c>
      <c r="P25" s="392"/>
      <c r="Q25" s="387"/>
      <c r="R25" s="388">
        <f t="shared" si="14"/>
        <v>0</v>
      </c>
      <c r="S25" s="388">
        <f t="shared" si="14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5" customHeight="1" thickBot="1" x14ac:dyDescent="0.3">
      <c r="A26" s="78" t="s">
        <v>92</v>
      </c>
      <c r="B26" s="78"/>
      <c r="C26" s="79"/>
      <c r="D26" s="79"/>
      <c r="E26" s="78"/>
      <c r="F26" s="257">
        <f t="shared" si="11"/>
        <v>0</v>
      </c>
      <c r="G26" s="80">
        <f>F26*'Consolidated Budget'!$C$9</f>
        <v>0</v>
      </c>
      <c r="H26" s="202">
        <f t="shared" si="12"/>
        <v>0</v>
      </c>
      <c r="I26" s="203">
        <f t="shared" si="12"/>
        <v>0</v>
      </c>
      <c r="J26" s="204"/>
      <c r="K26" s="225"/>
      <c r="L26" s="217"/>
      <c r="M26" s="226">
        <f t="shared" si="13"/>
        <v>0</v>
      </c>
      <c r="N26" s="226">
        <f t="shared" si="13"/>
        <v>0</v>
      </c>
      <c r="O26" s="232">
        <f t="shared" si="3"/>
        <v>0</v>
      </c>
      <c r="P26" s="393"/>
      <c r="Q26" s="390"/>
      <c r="R26" s="391">
        <f t="shared" si="14"/>
        <v>0</v>
      </c>
      <c r="S26" s="391">
        <f t="shared" si="14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5" customHeight="1" thickBot="1" x14ac:dyDescent="0.35">
      <c r="A27" s="84" t="s">
        <v>93</v>
      </c>
      <c r="B27" s="50"/>
      <c r="C27" s="648"/>
      <c r="D27" s="649"/>
      <c r="E27" s="650"/>
      <c r="F27" s="85">
        <f t="shared" ref="F27:I27" si="15">F11+F12+F19</f>
        <v>0</v>
      </c>
      <c r="G27" s="85">
        <f t="shared" si="15"/>
        <v>0</v>
      </c>
      <c r="H27" s="86">
        <f t="shared" si="15"/>
        <v>0</v>
      </c>
      <c r="I27" s="85">
        <f t="shared" si="15"/>
        <v>0</v>
      </c>
      <c r="J27" s="87"/>
      <c r="K27" s="227">
        <f t="shared" ref="K27:S27" si="16">K11+K12+K19</f>
        <v>0</v>
      </c>
      <c r="L27" s="227">
        <f t="shared" si="16"/>
        <v>0</v>
      </c>
      <c r="M27" s="228">
        <f t="shared" si="16"/>
        <v>0</v>
      </c>
      <c r="N27" s="228">
        <f t="shared" si="16"/>
        <v>0</v>
      </c>
      <c r="O27" s="235">
        <f t="shared" si="3"/>
        <v>0</v>
      </c>
      <c r="P27" s="394">
        <f t="shared" si="16"/>
        <v>0</v>
      </c>
      <c r="Q27" s="228">
        <f t="shared" si="16"/>
        <v>0</v>
      </c>
      <c r="R27" s="228">
        <f t="shared" si="16"/>
        <v>0</v>
      </c>
      <c r="S27" s="228">
        <f t="shared" si="1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5" customHeight="1" thickBot="1" x14ac:dyDescent="0.35">
      <c r="A28" s="10"/>
      <c r="B28" s="7"/>
      <c r="C28" s="10"/>
      <c r="D28" s="8"/>
      <c r="E28" s="9"/>
      <c r="F28" s="9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5" customHeight="1" thickBot="1" x14ac:dyDescent="0.35">
      <c r="A29" s="49">
        <v>2</v>
      </c>
      <c r="B29" s="50" t="s">
        <v>94</v>
      </c>
      <c r="C29" s="154"/>
      <c r="D29" s="155"/>
      <c r="E29" s="156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5" customHeight="1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17">SUM(F31:F35)</f>
        <v>0</v>
      </c>
      <c r="G30" s="67">
        <f t="shared" si="17"/>
        <v>0</v>
      </c>
      <c r="H30" s="243">
        <f t="shared" si="17"/>
        <v>0</v>
      </c>
      <c r="I30" s="244">
        <f t="shared" si="17"/>
        <v>0</v>
      </c>
      <c r="J30" s="245"/>
      <c r="K30" s="498">
        <f t="shared" si="17"/>
        <v>0</v>
      </c>
      <c r="L30" s="499">
        <f t="shared" si="17"/>
        <v>0</v>
      </c>
      <c r="M30" s="500">
        <f t="shared" si="17"/>
        <v>0</v>
      </c>
      <c r="N30" s="500">
        <f t="shared" si="17"/>
        <v>0</v>
      </c>
      <c r="O30" s="343">
        <f t="shared" ref="O30:O93" si="18">IFERROR(L30/I30,0)</f>
        <v>0</v>
      </c>
      <c r="P30" s="400">
        <f t="shared" si="17"/>
        <v>0</v>
      </c>
      <c r="Q30" s="401">
        <f t="shared" si="17"/>
        <v>0</v>
      </c>
      <c r="R30" s="402">
        <f t="shared" si="17"/>
        <v>0</v>
      </c>
      <c r="S30" s="402">
        <f t="shared" si="17"/>
        <v>0</v>
      </c>
      <c r="T30" s="343">
        <f t="shared" ref="T30:T93" si="1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5" customHeight="1" x14ac:dyDescent="0.25">
      <c r="A31" s="59" t="s">
        <v>96</v>
      </c>
      <c r="B31" s="59"/>
      <c r="C31" s="60"/>
      <c r="D31" s="60"/>
      <c r="E31" s="59"/>
      <c r="F31" s="476">
        <f t="shared" ref="F31:F35" si="20">D31*E31</f>
        <v>0</v>
      </c>
      <c r="G31" s="61">
        <f>F31*'Consolidated Budget'!$C$9</f>
        <v>0</v>
      </c>
      <c r="H31" s="205">
        <f t="shared" ref="H31:I35" si="21">F31*$J$8</f>
        <v>0</v>
      </c>
      <c r="I31" s="206">
        <f t="shared" si="21"/>
        <v>0</v>
      </c>
      <c r="J31" s="207"/>
      <c r="K31" s="258"/>
      <c r="L31" s="259"/>
      <c r="M31" s="501">
        <f t="shared" ref="M31:N35" si="22">H31-K31</f>
        <v>0</v>
      </c>
      <c r="N31" s="501">
        <f t="shared" si="22"/>
        <v>0</v>
      </c>
      <c r="O31" s="480">
        <f t="shared" si="18"/>
        <v>0</v>
      </c>
      <c r="P31" s="403"/>
      <c r="Q31" s="384"/>
      <c r="R31" s="385">
        <f t="shared" ref="R31:S35" si="23">H31-P31</f>
        <v>0</v>
      </c>
      <c r="S31" s="385">
        <f t="shared" si="23"/>
        <v>0</v>
      </c>
      <c r="T31" s="452">
        <f t="shared" si="1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5" customHeight="1" x14ac:dyDescent="0.25">
      <c r="A32" s="72" t="s">
        <v>97</v>
      </c>
      <c r="B32" s="72"/>
      <c r="C32" s="73"/>
      <c r="D32" s="73"/>
      <c r="E32" s="72"/>
      <c r="F32" s="25">
        <f t="shared" si="20"/>
        <v>0</v>
      </c>
      <c r="G32" s="61">
        <f>F32*'Consolidated Budget'!$C$9</f>
        <v>0</v>
      </c>
      <c r="H32" s="197">
        <f t="shared" si="21"/>
        <v>0</v>
      </c>
      <c r="I32" s="25">
        <f t="shared" si="21"/>
        <v>0</v>
      </c>
      <c r="J32" s="198"/>
      <c r="K32" s="223"/>
      <c r="L32" s="229"/>
      <c r="M32" s="224">
        <f t="shared" si="22"/>
        <v>0</v>
      </c>
      <c r="N32" s="224">
        <f t="shared" si="22"/>
        <v>0</v>
      </c>
      <c r="O32" s="231">
        <f t="shared" si="18"/>
        <v>0</v>
      </c>
      <c r="P32" s="392"/>
      <c r="Q32" s="387"/>
      <c r="R32" s="388">
        <f t="shared" si="23"/>
        <v>0</v>
      </c>
      <c r="S32" s="388">
        <f t="shared" si="23"/>
        <v>0</v>
      </c>
      <c r="T32" s="231">
        <f t="shared" si="1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5" customHeight="1" x14ac:dyDescent="0.25">
      <c r="A33" s="72" t="s">
        <v>98</v>
      </c>
      <c r="B33" s="72"/>
      <c r="C33" s="73"/>
      <c r="D33" s="73"/>
      <c r="E33" s="72"/>
      <c r="F33" s="25">
        <f t="shared" si="20"/>
        <v>0</v>
      </c>
      <c r="G33" s="74">
        <f>F33*'Consolidated Budget'!$C$9</f>
        <v>0</v>
      </c>
      <c r="H33" s="197">
        <f t="shared" si="21"/>
        <v>0</v>
      </c>
      <c r="I33" s="25">
        <f t="shared" si="21"/>
        <v>0</v>
      </c>
      <c r="J33" s="198"/>
      <c r="K33" s="223"/>
      <c r="L33" s="229"/>
      <c r="M33" s="224">
        <f t="shared" si="22"/>
        <v>0</v>
      </c>
      <c r="N33" s="224">
        <f t="shared" si="22"/>
        <v>0</v>
      </c>
      <c r="O33" s="231">
        <f t="shared" si="18"/>
        <v>0</v>
      </c>
      <c r="P33" s="392"/>
      <c r="Q33" s="387"/>
      <c r="R33" s="388">
        <f t="shared" si="23"/>
        <v>0</v>
      </c>
      <c r="S33" s="388">
        <f t="shared" si="23"/>
        <v>0</v>
      </c>
      <c r="T33" s="231">
        <f t="shared" si="1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5" customHeight="1" x14ac:dyDescent="0.25">
      <c r="A34" s="72" t="s">
        <v>99</v>
      </c>
      <c r="B34" s="72"/>
      <c r="C34" s="73"/>
      <c r="D34" s="73"/>
      <c r="E34" s="72"/>
      <c r="F34" s="25">
        <f t="shared" si="20"/>
        <v>0</v>
      </c>
      <c r="G34" s="74">
        <f>F34*'Consolidated Budget'!$C$9</f>
        <v>0</v>
      </c>
      <c r="H34" s="197">
        <f t="shared" si="21"/>
        <v>0</v>
      </c>
      <c r="I34" s="25">
        <f t="shared" si="21"/>
        <v>0</v>
      </c>
      <c r="J34" s="198"/>
      <c r="K34" s="223"/>
      <c r="L34" s="229"/>
      <c r="M34" s="224">
        <f t="shared" si="22"/>
        <v>0</v>
      </c>
      <c r="N34" s="224">
        <f t="shared" si="22"/>
        <v>0</v>
      </c>
      <c r="O34" s="231">
        <f t="shared" si="18"/>
        <v>0</v>
      </c>
      <c r="P34" s="392"/>
      <c r="Q34" s="387"/>
      <c r="R34" s="388">
        <f t="shared" si="23"/>
        <v>0</v>
      </c>
      <c r="S34" s="388">
        <f t="shared" si="23"/>
        <v>0</v>
      </c>
      <c r="T34" s="231">
        <f t="shared" si="1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5" customHeight="1" x14ac:dyDescent="0.25">
      <c r="A35" s="78" t="s">
        <v>100</v>
      </c>
      <c r="B35" s="78"/>
      <c r="C35" s="79"/>
      <c r="D35" s="79"/>
      <c r="E35" s="78"/>
      <c r="F35" s="257">
        <f t="shared" si="20"/>
        <v>0</v>
      </c>
      <c r="G35" s="80">
        <f>F35*'Consolidated Budget'!$C$9</f>
        <v>0</v>
      </c>
      <c r="H35" s="208">
        <f t="shared" si="21"/>
        <v>0</v>
      </c>
      <c r="I35" s="209">
        <f t="shared" si="21"/>
        <v>0</v>
      </c>
      <c r="J35" s="210"/>
      <c r="K35" s="225"/>
      <c r="L35" s="246"/>
      <c r="M35" s="226">
        <f t="shared" si="22"/>
        <v>0</v>
      </c>
      <c r="N35" s="226">
        <f t="shared" si="22"/>
        <v>0</v>
      </c>
      <c r="O35" s="232">
        <f t="shared" si="18"/>
        <v>0</v>
      </c>
      <c r="P35" s="393"/>
      <c r="Q35" s="390"/>
      <c r="R35" s="391">
        <f t="shared" si="23"/>
        <v>0</v>
      </c>
      <c r="S35" s="391">
        <f t="shared" si="23"/>
        <v>0</v>
      </c>
      <c r="T35" s="232">
        <f t="shared" si="1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5" customHeight="1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24">SUM(F37:F41)</f>
        <v>0</v>
      </c>
      <c r="G36" s="67">
        <f t="shared" si="24"/>
        <v>0</v>
      </c>
      <c r="H36" s="138">
        <f t="shared" si="24"/>
        <v>0</v>
      </c>
      <c r="I36" s="139">
        <f t="shared" si="24"/>
        <v>0</v>
      </c>
      <c r="J36" s="140"/>
      <c r="K36" s="502">
        <f t="shared" si="24"/>
        <v>0</v>
      </c>
      <c r="L36" s="503">
        <f t="shared" si="24"/>
        <v>0</v>
      </c>
      <c r="M36" s="504">
        <f t="shared" ref="M36:N36" si="25">SUM(M37:M41)</f>
        <v>0</v>
      </c>
      <c r="N36" s="504">
        <f t="shared" si="25"/>
        <v>0</v>
      </c>
      <c r="O36" s="344">
        <f t="shared" si="18"/>
        <v>0</v>
      </c>
      <c r="P36" s="404">
        <f t="shared" ref="P36:S36" si="26">SUM(P37:P41)</f>
        <v>0</v>
      </c>
      <c r="Q36" s="405">
        <f t="shared" si="26"/>
        <v>0</v>
      </c>
      <c r="R36" s="406">
        <f t="shared" si="26"/>
        <v>0</v>
      </c>
      <c r="S36" s="406">
        <f t="shared" si="26"/>
        <v>0</v>
      </c>
      <c r="T36" s="453">
        <f t="shared" si="1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5" customHeight="1" x14ac:dyDescent="0.25">
      <c r="A37" s="59" t="s">
        <v>102</v>
      </c>
      <c r="B37" s="59"/>
      <c r="C37" s="59"/>
      <c r="D37" s="60"/>
      <c r="E37" s="59"/>
      <c r="F37" s="476">
        <f t="shared" ref="F37:F41" si="27">D37*E37</f>
        <v>0</v>
      </c>
      <c r="G37" s="74">
        <f>F37*'Consolidated Budget'!$C$9</f>
        <v>0</v>
      </c>
      <c r="H37" s="205">
        <f t="shared" ref="H37:I41" si="28">F37*$J$8</f>
        <v>0</v>
      </c>
      <c r="I37" s="206">
        <f t="shared" si="28"/>
        <v>0</v>
      </c>
      <c r="J37" s="207"/>
      <c r="K37" s="258"/>
      <c r="L37" s="259"/>
      <c r="M37" s="501">
        <f t="shared" ref="M37:N41" si="29">H37-K37</f>
        <v>0</v>
      </c>
      <c r="N37" s="501">
        <f t="shared" si="29"/>
        <v>0</v>
      </c>
      <c r="O37" s="480">
        <f t="shared" si="18"/>
        <v>0</v>
      </c>
      <c r="P37" s="403"/>
      <c r="Q37" s="384"/>
      <c r="R37" s="385">
        <f t="shared" ref="R37:S41" si="30">H37-P37</f>
        <v>0</v>
      </c>
      <c r="S37" s="385">
        <f t="shared" si="30"/>
        <v>0</v>
      </c>
      <c r="T37" s="452">
        <f t="shared" si="1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5" customHeight="1" x14ac:dyDescent="0.25">
      <c r="A38" s="72" t="s">
        <v>103</v>
      </c>
      <c r="B38" s="72"/>
      <c r="C38" s="72"/>
      <c r="D38" s="73"/>
      <c r="E38" s="72"/>
      <c r="F38" s="25">
        <f t="shared" si="27"/>
        <v>0</v>
      </c>
      <c r="G38" s="74">
        <f>F38*'Consolidated Budget'!$C$9</f>
        <v>0</v>
      </c>
      <c r="H38" s="197">
        <f t="shared" si="28"/>
        <v>0</v>
      </c>
      <c r="I38" s="25">
        <f t="shared" si="28"/>
        <v>0</v>
      </c>
      <c r="J38" s="198"/>
      <c r="K38" s="223"/>
      <c r="L38" s="229"/>
      <c r="M38" s="224">
        <f t="shared" si="29"/>
        <v>0</v>
      </c>
      <c r="N38" s="224">
        <f t="shared" si="29"/>
        <v>0</v>
      </c>
      <c r="O38" s="231">
        <f t="shared" si="18"/>
        <v>0</v>
      </c>
      <c r="P38" s="392"/>
      <c r="Q38" s="387"/>
      <c r="R38" s="388">
        <f t="shared" si="30"/>
        <v>0</v>
      </c>
      <c r="S38" s="388">
        <f t="shared" si="30"/>
        <v>0</v>
      </c>
      <c r="T38" s="231">
        <f t="shared" si="1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5" customHeight="1" x14ac:dyDescent="0.25">
      <c r="A39" s="72" t="s">
        <v>104</v>
      </c>
      <c r="B39" s="72"/>
      <c r="C39" s="72"/>
      <c r="D39" s="73"/>
      <c r="E39" s="72"/>
      <c r="F39" s="25">
        <f t="shared" si="27"/>
        <v>0</v>
      </c>
      <c r="G39" s="74">
        <f>F39*'Consolidated Budget'!$C$9</f>
        <v>0</v>
      </c>
      <c r="H39" s="197">
        <f t="shared" si="28"/>
        <v>0</v>
      </c>
      <c r="I39" s="25">
        <f t="shared" si="28"/>
        <v>0</v>
      </c>
      <c r="J39" s="198"/>
      <c r="K39" s="223"/>
      <c r="L39" s="229"/>
      <c r="M39" s="224">
        <f t="shared" si="29"/>
        <v>0</v>
      </c>
      <c r="N39" s="224">
        <f t="shared" si="29"/>
        <v>0</v>
      </c>
      <c r="O39" s="231">
        <f t="shared" si="18"/>
        <v>0</v>
      </c>
      <c r="P39" s="392"/>
      <c r="Q39" s="387"/>
      <c r="R39" s="388">
        <f t="shared" si="30"/>
        <v>0</v>
      </c>
      <c r="S39" s="388">
        <f t="shared" si="30"/>
        <v>0</v>
      </c>
      <c r="T39" s="231">
        <f t="shared" si="1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5" customHeight="1" x14ac:dyDescent="0.25">
      <c r="A40" s="72" t="s">
        <v>105</v>
      </c>
      <c r="B40" s="72"/>
      <c r="C40" s="72"/>
      <c r="D40" s="73"/>
      <c r="E40" s="72"/>
      <c r="F40" s="25">
        <f t="shared" si="27"/>
        <v>0</v>
      </c>
      <c r="G40" s="74">
        <f>F40*'Consolidated Budget'!$C$9</f>
        <v>0</v>
      </c>
      <c r="H40" s="197">
        <f t="shared" si="28"/>
        <v>0</v>
      </c>
      <c r="I40" s="25">
        <f t="shared" si="28"/>
        <v>0</v>
      </c>
      <c r="J40" s="198"/>
      <c r="K40" s="223"/>
      <c r="L40" s="229"/>
      <c r="M40" s="224">
        <f t="shared" si="29"/>
        <v>0</v>
      </c>
      <c r="N40" s="224">
        <f t="shared" si="29"/>
        <v>0</v>
      </c>
      <c r="O40" s="231">
        <f t="shared" si="18"/>
        <v>0</v>
      </c>
      <c r="P40" s="392"/>
      <c r="Q40" s="387"/>
      <c r="R40" s="388">
        <f t="shared" si="30"/>
        <v>0</v>
      </c>
      <c r="S40" s="388">
        <f t="shared" si="30"/>
        <v>0</v>
      </c>
      <c r="T40" s="231">
        <f t="shared" si="1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5" customHeight="1" x14ac:dyDescent="0.25">
      <c r="A41" s="78" t="s">
        <v>106</v>
      </c>
      <c r="B41" s="78"/>
      <c r="C41" s="78"/>
      <c r="D41" s="79"/>
      <c r="E41" s="78"/>
      <c r="F41" s="257">
        <f t="shared" si="27"/>
        <v>0</v>
      </c>
      <c r="G41" s="74">
        <f>F41*'Consolidated Budget'!$C$9</f>
        <v>0</v>
      </c>
      <c r="H41" s="208">
        <f t="shared" si="28"/>
        <v>0</v>
      </c>
      <c r="I41" s="209">
        <f t="shared" si="28"/>
        <v>0</v>
      </c>
      <c r="J41" s="210"/>
      <c r="K41" s="225"/>
      <c r="L41" s="246"/>
      <c r="M41" s="226">
        <f t="shared" si="29"/>
        <v>0</v>
      </c>
      <c r="N41" s="226">
        <f t="shared" si="29"/>
        <v>0</v>
      </c>
      <c r="O41" s="232">
        <f t="shared" si="18"/>
        <v>0</v>
      </c>
      <c r="P41" s="393"/>
      <c r="Q41" s="390"/>
      <c r="R41" s="391">
        <f t="shared" si="30"/>
        <v>0</v>
      </c>
      <c r="S41" s="391">
        <f t="shared" si="30"/>
        <v>0</v>
      </c>
      <c r="T41" s="232">
        <f t="shared" si="1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5" customHeight="1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31">SUM(F43:F47)</f>
        <v>0</v>
      </c>
      <c r="G42" s="67">
        <f t="shared" si="31"/>
        <v>0</v>
      </c>
      <c r="H42" s="138">
        <f t="shared" si="31"/>
        <v>0</v>
      </c>
      <c r="I42" s="139">
        <f t="shared" si="31"/>
        <v>0</v>
      </c>
      <c r="J42" s="140"/>
      <c r="K42" s="502">
        <f t="shared" si="31"/>
        <v>0</v>
      </c>
      <c r="L42" s="503">
        <f t="shared" si="31"/>
        <v>0</v>
      </c>
      <c r="M42" s="504">
        <f t="shared" ref="M42:N42" si="32">SUM(M43:M47)</f>
        <v>0</v>
      </c>
      <c r="N42" s="504">
        <f t="shared" si="32"/>
        <v>0</v>
      </c>
      <c r="O42" s="344">
        <f t="shared" si="18"/>
        <v>0</v>
      </c>
      <c r="P42" s="407">
        <f t="shared" ref="P42:S42" si="33">SUM(P43:P47)</f>
        <v>0</v>
      </c>
      <c r="Q42" s="408">
        <f t="shared" si="33"/>
        <v>0</v>
      </c>
      <c r="R42" s="409">
        <f t="shared" si="33"/>
        <v>0</v>
      </c>
      <c r="S42" s="409">
        <f t="shared" si="33"/>
        <v>0</v>
      </c>
      <c r="T42" s="344">
        <f t="shared" si="1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5" customHeight="1" x14ac:dyDescent="0.25">
      <c r="A43" s="59" t="s">
        <v>108</v>
      </c>
      <c r="B43" s="59"/>
      <c r="C43" s="60"/>
      <c r="D43" s="60"/>
      <c r="E43" s="59"/>
      <c r="F43" s="25">
        <f t="shared" ref="F43:F47" si="34">D43*E43</f>
        <v>0</v>
      </c>
      <c r="G43" s="74">
        <f>F43*'Consolidated Budget'!$C$9</f>
        <v>0</v>
      </c>
      <c r="H43" s="205">
        <f t="shared" ref="H43:I47" si="35">F43*$J$8</f>
        <v>0</v>
      </c>
      <c r="I43" s="206">
        <f t="shared" si="35"/>
        <v>0</v>
      </c>
      <c r="J43" s="207"/>
      <c r="K43" s="258"/>
      <c r="L43" s="259"/>
      <c r="M43" s="501">
        <f t="shared" ref="M43:N47" si="36">H43-K43</f>
        <v>0</v>
      </c>
      <c r="N43" s="501">
        <f t="shared" si="36"/>
        <v>0</v>
      </c>
      <c r="O43" s="480">
        <f t="shared" si="18"/>
        <v>0</v>
      </c>
      <c r="P43" s="403"/>
      <c r="Q43" s="384"/>
      <c r="R43" s="385">
        <f t="shared" ref="R43:S47" si="37">H43-P43</f>
        <v>0</v>
      </c>
      <c r="S43" s="385">
        <f t="shared" si="37"/>
        <v>0</v>
      </c>
      <c r="T43" s="452">
        <f t="shared" si="1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5" customHeight="1" x14ac:dyDescent="0.25">
      <c r="A44" s="59" t="s">
        <v>109</v>
      </c>
      <c r="B44" s="59"/>
      <c r="C44" s="60"/>
      <c r="D44" s="60"/>
      <c r="E44" s="59"/>
      <c r="F44" s="25">
        <f t="shared" si="34"/>
        <v>0</v>
      </c>
      <c r="G44" s="74">
        <f>F44*'Consolidated Budget'!$C$9</f>
        <v>0</v>
      </c>
      <c r="H44" s="197">
        <f t="shared" si="35"/>
        <v>0</v>
      </c>
      <c r="I44" s="25">
        <f t="shared" si="35"/>
        <v>0</v>
      </c>
      <c r="J44" s="198"/>
      <c r="K44" s="223"/>
      <c r="L44" s="229"/>
      <c r="M44" s="224">
        <f t="shared" si="36"/>
        <v>0</v>
      </c>
      <c r="N44" s="224">
        <f t="shared" si="36"/>
        <v>0</v>
      </c>
      <c r="O44" s="231">
        <f t="shared" si="18"/>
        <v>0</v>
      </c>
      <c r="P44" s="392"/>
      <c r="Q44" s="387"/>
      <c r="R44" s="388">
        <f t="shared" si="37"/>
        <v>0</v>
      </c>
      <c r="S44" s="388">
        <f t="shared" si="37"/>
        <v>0</v>
      </c>
      <c r="T44" s="231">
        <f t="shared" si="1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5" customHeight="1" x14ac:dyDescent="0.25">
      <c r="A45" s="59" t="s">
        <v>110</v>
      </c>
      <c r="B45" s="59"/>
      <c r="C45" s="60"/>
      <c r="D45" s="60"/>
      <c r="E45" s="59"/>
      <c r="F45" s="25">
        <f t="shared" si="34"/>
        <v>0</v>
      </c>
      <c r="G45" s="74">
        <f>F45*'Consolidated Budget'!$C$9</f>
        <v>0</v>
      </c>
      <c r="H45" s="197">
        <f t="shared" si="35"/>
        <v>0</v>
      </c>
      <c r="I45" s="25">
        <f t="shared" si="35"/>
        <v>0</v>
      </c>
      <c r="J45" s="198"/>
      <c r="K45" s="223"/>
      <c r="L45" s="229"/>
      <c r="M45" s="224">
        <f t="shared" si="36"/>
        <v>0</v>
      </c>
      <c r="N45" s="224">
        <f t="shared" si="36"/>
        <v>0</v>
      </c>
      <c r="O45" s="231">
        <f t="shared" si="18"/>
        <v>0</v>
      </c>
      <c r="P45" s="392"/>
      <c r="Q45" s="387"/>
      <c r="R45" s="388">
        <f t="shared" si="37"/>
        <v>0</v>
      </c>
      <c r="S45" s="388">
        <f t="shared" si="37"/>
        <v>0</v>
      </c>
      <c r="T45" s="231">
        <f t="shared" si="1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5" customHeight="1" x14ac:dyDescent="0.25">
      <c r="A46" s="59" t="s">
        <v>111</v>
      </c>
      <c r="B46" s="59"/>
      <c r="C46" s="60"/>
      <c r="D46" s="60"/>
      <c r="E46" s="59"/>
      <c r="F46" s="25">
        <f t="shared" si="34"/>
        <v>0</v>
      </c>
      <c r="G46" s="74">
        <f>F46*'Consolidated Budget'!$C$9</f>
        <v>0</v>
      </c>
      <c r="H46" s="197">
        <f t="shared" si="35"/>
        <v>0</v>
      </c>
      <c r="I46" s="25">
        <f t="shared" si="35"/>
        <v>0</v>
      </c>
      <c r="J46" s="198"/>
      <c r="K46" s="223"/>
      <c r="L46" s="229"/>
      <c r="M46" s="224">
        <f t="shared" si="36"/>
        <v>0</v>
      </c>
      <c r="N46" s="224">
        <f t="shared" si="36"/>
        <v>0</v>
      </c>
      <c r="O46" s="231">
        <f t="shared" si="18"/>
        <v>0</v>
      </c>
      <c r="P46" s="392"/>
      <c r="Q46" s="387"/>
      <c r="R46" s="388">
        <f t="shared" si="37"/>
        <v>0</v>
      </c>
      <c r="S46" s="388">
        <f t="shared" si="37"/>
        <v>0</v>
      </c>
      <c r="T46" s="231">
        <f t="shared" si="1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5" customHeight="1" x14ac:dyDescent="0.25">
      <c r="A47" s="59" t="s">
        <v>112</v>
      </c>
      <c r="B47" s="59"/>
      <c r="C47" s="60"/>
      <c r="D47" s="60"/>
      <c r="E47" s="59"/>
      <c r="F47" s="25">
        <f t="shared" si="34"/>
        <v>0</v>
      </c>
      <c r="G47" s="74">
        <f>F47*'Consolidated Budget'!$C$9</f>
        <v>0</v>
      </c>
      <c r="H47" s="208">
        <f t="shared" si="35"/>
        <v>0</v>
      </c>
      <c r="I47" s="209">
        <f t="shared" si="35"/>
        <v>0</v>
      </c>
      <c r="J47" s="210"/>
      <c r="K47" s="225"/>
      <c r="L47" s="246"/>
      <c r="M47" s="226">
        <f t="shared" si="36"/>
        <v>0</v>
      </c>
      <c r="N47" s="226">
        <f t="shared" si="36"/>
        <v>0</v>
      </c>
      <c r="O47" s="232">
        <f t="shared" si="18"/>
        <v>0</v>
      </c>
      <c r="P47" s="393"/>
      <c r="Q47" s="390"/>
      <c r="R47" s="391">
        <f t="shared" si="37"/>
        <v>0</v>
      </c>
      <c r="S47" s="391">
        <f t="shared" si="37"/>
        <v>0</v>
      </c>
      <c r="T47" s="232">
        <f t="shared" si="1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5" customHeight="1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38">SUM(F49:F53)</f>
        <v>0</v>
      </c>
      <c r="G48" s="67">
        <f t="shared" si="38"/>
        <v>0</v>
      </c>
      <c r="H48" s="138">
        <f t="shared" si="38"/>
        <v>0</v>
      </c>
      <c r="I48" s="139">
        <f t="shared" si="38"/>
        <v>0</v>
      </c>
      <c r="J48" s="140"/>
      <c r="K48" s="502">
        <f t="shared" ref="K48:N48" si="39">SUM(K49:K53)</f>
        <v>0</v>
      </c>
      <c r="L48" s="503">
        <f t="shared" si="39"/>
        <v>0</v>
      </c>
      <c r="M48" s="504">
        <f t="shared" si="39"/>
        <v>0</v>
      </c>
      <c r="N48" s="504">
        <f t="shared" si="39"/>
        <v>0</v>
      </c>
      <c r="O48" s="344">
        <f t="shared" si="18"/>
        <v>0</v>
      </c>
      <c r="P48" s="407">
        <f t="shared" ref="P48:S48" si="40">SUM(P49:P53)</f>
        <v>0</v>
      </c>
      <c r="Q48" s="408">
        <f t="shared" si="40"/>
        <v>0</v>
      </c>
      <c r="R48" s="409">
        <f t="shared" si="40"/>
        <v>0</v>
      </c>
      <c r="S48" s="409">
        <f t="shared" si="40"/>
        <v>0</v>
      </c>
      <c r="T48" s="344">
        <f t="shared" si="1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5" customHeight="1" x14ac:dyDescent="0.25">
      <c r="A49" s="59" t="s">
        <v>114</v>
      </c>
      <c r="B49" s="59"/>
      <c r="C49" s="60"/>
      <c r="D49" s="60"/>
      <c r="E49" s="59"/>
      <c r="F49" s="25">
        <f t="shared" ref="F49:F53" si="41">D49*E49</f>
        <v>0</v>
      </c>
      <c r="G49" s="74">
        <f>F49*'Consolidated Budget'!$C$9</f>
        <v>0</v>
      </c>
      <c r="H49" s="205">
        <f t="shared" ref="H49:I53" si="42">F49*$J$8</f>
        <v>0</v>
      </c>
      <c r="I49" s="206">
        <f t="shared" si="42"/>
        <v>0</v>
      </c>
      <c r="J49" s="207"/>
      <c r="K49" s="258"/>
      <c r="L49" s="259"/>
      <c r="M49" s="501">
        <f t="shared" ref="M49:N53" si="43">H49-K49</f>
        <v>0</v>
      </c>
      <c r="N49" s="501">
        <f t="shared" si="43"/>
        <v>0</v>
      </c>
      <c r="O49" s="480">
        <f t="shared" si="18"/>
        <v>0</v>
      </c>
      <c r="P49" s="403"/>
      <c r="Q49" s="384"/>
      <c r="R49" s="385">
        <f t="shared" ref="R49:S53" si="44">H49-P49</f>
        <v>0</v>
      </c>
      <c r="S49" s="385">
        <f t="shared" si="44"/>
        <v>0</v>
      </c>
      <c r="T49" s="452">
        <f t="shared" si="1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5" customHeight="1" x14ac:dyDescent="0.25">
      <c r="A50" s="59" t="s">
        <v>115</v>
      </c>
      <c r="B50" s="59"/>
      <c r="C50" s="60"/>
      <c r="D50" s="60"/>
      <c r="E50" s="59"/>
      <c r="F50" s="25">
        <f t="shared" si="41"/>
        <v>0</v>
      </c>
      <c r="G50" s="74">
        <f>F50*'Consolidated Budget'!$C$9</f>
        <v>0</v>
      </c>
      <c r="H50" s="197">
        <f t="shared" si="42"/>
        <v>0</v>
      </c>
      <c r="I50" s="25">
        <f t="shared" si="42"/>
        <v>0</v>
      </c>
      <c r="J50" s="198"/>
      <c r="K50" s="223"/>
      <c r="L50" s="229"/>
      <c r="M50" s="224">
        <f t="shared" si="43"/>
        <v>0</v>
      </c>
      <c r="N50" s="224">
        <f t="shared" si="43"/>
        <v>0</v>
      </c>
      <c r="O50" s="231">
        <f t="shared" si="18"/>
        <v>0</v>
      </c>
      <c r="P50" s="392"/>
      <c r="Q50" s="387"/>
      <c r="R50" s="388">
        <f t="shared" si="44"/>
        <v>0</v>
      </c>
      <c r="S50" s="388">
        <f t="shared" si="44"/>
        <v>0</v>
      </c>
      <c r="T50" s="231">
        <f t="shared" si="1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5" customHeight="1" x14ac:dyDescent="0.25">
      <c r="A51" s="59" t="s">
        <v>116</v>
      </c>
      <c r="B51" s="59"/>
      <c r="C51" s="60"/>
      <c r="D51" s="60"/>
      <c r="E51" s="59"/>
      <c r="F51" s="25">
        <f t="shared" si="41"/>
        <v>0</v>
      </c>
      <c r="G51" s="74">
        <f>F51*'Consolidated Budget'!$C$9</f>
        <v>0</v>
      </c>
      <c r="H51" s="197">
        <f t="shared" si="42"/>
        <v>0</v>
      </c>
      <c r="I51" s="25">
        <f t="shared" si="42"/>
        <v>0</v>
      </c>
      <c r="J51" s="198"/>
      <c r="K51" s="223"/>
      <c r="L51" s="229"/>
      <c r="M51" s="224">
        <f t="shared" si="43"/>
        <v>0</v>
      </c>
      <c r="N51" s="224">
        <f t="shared" si="43"/>
        <v>0</v>
      </c>
      <c r="O51" s="231">
        <f t="shared" si="18"/>
        <v>0</v>
      </c>
      <c r="P51" s="392"/>
      <c r="Q51" s="387"/>
      <c r="R51" s="388">
        <f t="shared" si="44"/>
        <v>0</v>
      </c>
      <c r="S51" s="388">
        <f t="shared" si="44"/>
        <v>0</v>
      </c>
      <c r="T51" s="231">
        <f t="shared" si="1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5" customHeight="1" x14ac:dyDescent="0.25">
      <c r="A52" s="59" t="s">
        <v>117</v>
      </c>
      <c r="B52" s="59"/>
      <c r="C52" s="60"/>
      <c r="D52" s="60"/>
      <c r="E52" s="59"/>
      <c r="F52" s="25">
        <f t="shared" si="41"/>
        <v>0</v>
      </c>
      <c r="G52" s="74">
        <f>F52*'Consolidated Budget'!$C$9</f>
        <v>0</v>
      </c>
      <c r="H52" s="197">
        <f t="shared" si="42"/>
        <v>0</v>
      </c>
      <c r="I52" s="25">
        <f t="shared" si="42"/>
        <v>0</v>
      </c>
      <c r="J52" s="198"/>
      <c r="K52" s="223"/>
      <c r="L52" s="229"/>
      <c r="M52" s="224">
        <f t="shared" si="43"/>
        <v>0</v>
      </c>
      <c r="N52" s="224">
        <f t="shared" si="43"/>
        <v>0</v>
      </c>
      <c r="O52" s="231">
        <f t="shared" si="18"/>
        <v>0</v>
      </c>
      <c r="P52" s="392"/>
      <c r="Q52" s="387"/>
      <c r="R52" s="388">
        <f t="shared" si="44"/>
        <v>0</v>
      </c>
      <c r="S52" s="388">
        <f t="shared" si="44"/>
        <v>0</v>
      </c>
      <c r="T52" s="231">
        <f t="shared" si="1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5" customHeight="1" x14ac:dyDescent="0.25">
      <c r="A53" s="59" t="s">
        <v>118</v>
      </c>
      <c r="B53" s="59"/>
      <c r="C53" s="60"/>
      <c r="D53" s="60"/>
      <c r="E53" s="59"/>
      <c r="F53" s="25">
        <f t="shared" si="41"/>
        <v>0</v>
      </c>
      <c r="G53" s="74">
        <f>F53*'Consolidated Budget'!$C$9</f>
        <v>0</v>
      </c>
      <c r="H53" s="208">
        <f t="shared" si="42"/>
        <v>0</v>
      </c>
      <c r="I53" s="209">
        <f t="shared" si="42"/>
        <v>0</v>
      </c>
      <c r="J53" s="210"/>
      <c r="K53" s="225"/>
      <c r="L53" s="246"/>
      <c r="M53" s="226">
        <f t="shared" si="43"/>
        <v>0</v>
      </c>
      <c r="N53" s="226">
        <f t="shared" si="43"/>
        <v>0</v>
      </c>
      <c r="O53" s="232">
        <f t="shared" si="18"/>
        <v>0</v>
      </c>
      <c r="P53" s="393"/>
      <c r="Q53" s="390"/>
      <c r="R53" s="391">
        <f t="shared" si="44"/>
        <v>0</v>
      </c>
      <c r="S53" s="391">
        <f t="shared" si="44"/>
        <v>0</v>
      </c>
      <c r="T53" s="232">
        <f t="shared" si="1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5" customHeight="1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45">SUM(F55:F59)</f>
        <v>0</v>
      </c>
      <c r="G54" s="67">
        <f t="shared" si="45"/>
        <v>0</v>
      </c>
      <c r="H54" s="138">
        <f t="shared" si="45"/>
        <v>0</v>
      </c>
      <c r="I54" s="139">
        <f t="shared" si="45"/>
        <v>0</v>
      </c>
      <c r="J54" s="140"/>
      <c r="K54" s="502">
        <f t="shared" si="45"/>
        <v>0</v>
      </c>
      <c r="L54" s="503">
        <f t="shared" si="45"/>
        <v>0</v>
      </c>
      <c r="M54" s="504">
        <f t="shared" ref="M54:N54" si="46">SUM(M55:M59)</f>
        <v>0</v>
      </c>
      <c r="N54" s="504">
        <f t="shared" si="46"/>
        <v>0</v>
      </c>
      <c r="O54" s="344">
        <f t="shared" si="18"/>
        <v>0</v>
      </c>
      <c r="P54" s="407">
        <f t="shared" ref="P54:S54" si="47">SUM(P55:P59)</f>
        <v>0</v>
      </c>
      <c r="Q54" s="408">
        <f t="shared" si="47"/>
        <v>0</v>
      </c>
      <c r="R54" s="409">
        <f t="shared" si="47"/>
        <v>0</v>
      </c>
      <c r="S54" s="409">
        <f t="shared" si="47"/>
        <v>0</v>
      </c>
      <c r="T54" s="344">
        <f t="shared" si="1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5" customHeight="1" x14ac:dyDescent="0.25">
      <c r="A55" s="59" t="s">
        <v>120</v>
      </c>
      <c r="B55" s="59"/>
      <c r="C55" s="60"/>
      <c r="D55" s="60"/>
      <c r="E55" s="59"/>
      <c r="F55" s="25">
        <f t="shared" ref="F55:F59" si="48">D55*E55</f>
        <v>0</v>
      </c>
      <c r="G55" s="74">
        <f>F55*'Consolidated Budget'!$C$9</f>
        <v>0</v>
      </c>
      <c r="H55" s="205">
        <f t="shared" ref="H55:I59" si="49">F55*$J$8</f>
        <v>0</v>
      </c>
      <c r="I55" s="206">
        <f t="shared" si="49"/>
        <v>0</v>
      </c>
      <c r="J55" s="207"/>
      <c r="K55" s="258"/>
      <c r="L55" s="259"/>
      <c r="M55" s="501">
        <f t="shared" ref="M55:N59" si="50">H55-K55</f>
        <v>0</v>
      </c>
      <c r="N55" s="501">
        <f t="shared" si="50"/>
        <v>0</v>
      </c>
      <c r="O55" s="480">
        <f t="shared" si="18"/>
        <v>0</v>
      </c>
      <c r="P55" s="403"/>
      <c r="Q55" s="384"/>
      <c r="R55" s="385">
        <f t="shared" ref="R55:S59" si="51">H55-P55</f>
        <v>0</v>
      </c>
      <c r="S55" s="385">
        <f t="shared" si="51"/>
        <v>0</v>
      </c>
      <c r="T55" s="452">
        <f t="shared" si="1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5" customHeight="1" x14ac:dyDescent="0.25">
      <c r="A56" s="59" t="s">
        <v>121</v>
      </c>
      <c r="B56" s="59"/>
      <c r="C56" s="60"/>
      <c r="D56" s="60"/>
      <c r="E56" s="59"/>
      <c r="F56" s="25">
        <f t="shared" si="48"/>
        <v>0</v>
      </c>
      <c r="G56" s="74">
        <f>F56*'Consolidated Budget'!$C$9</f>
        <v>0</v>
      </c>
      <c r="H56" s="197">
        <f t="shared" si="49"/>
        <v>0</v>
      </c>
      <c r="I56" s="25">
        <f t="shared" si="49"/>
        <v>0</v>
      </c>
      <c r="J56" s="198"/>
      <c r="K56" s="223"/>
      <c r="L56" s="229"/>
      <c r="M56" s="224">
        <f t="shared" si="50"/>
        <v>0</v>
      </c>
      <c r="N56" s="224">
        <f t="shared" si="50"/>
        <v>0</v>
      </c>
      <c r="O56" s="231">
        <f t="shared" si="18"/>
        <v>0</v>
      </c>
      <c r="P56" s="392"/>
      <c r="Q56" s="387"/>
      <c r="R56" s="388">
        <f t="shared" si="51"/>
        <v>0</v>
      </c>
      <c r="S56" s="388">
        <f t="shared" si="51"/>
        <v>0</v>
      </c>
      <c r="T56" s="231">
        <f t="shared" si="1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5" customHeight="1" x14ac:dyDescent="0.25">
      <c r="A57" s="59" t="s">
        <v>122</v>
      </c>
      <c r="B57" s="59"/>
      <c r="C57" s="60"/>
      <c r="D57" s="60"/>
      <c r="E57" s="59"/>
      <c r="F57" s="25">
        <f t="shared" si="48"/>
        <v>0</v>
      </c>
      <c r="G57" s="74">
        <f>F57*'Consolidated Budget'!$C$9</f>
        <v>0</v>
      </c>
      <c r="H57" s="197">
        <f t="shared" si="49"/>
        <v>0</v>
      </c>
      <c r="I57" s="25">
        <f t="shared" si="49"/>
        <v>0</v>
      </c>
      <c r="J57" s="198"/>
      <c r="K57" s="223"/>
      <c r="L57" s="229"/>
      <c r="M57" s="224">
        <f t="shared" si="50"/>
        <v>0</v>
      </c>
      <c r="N57" s="224">
        <f t="shared" si="50"/>
        <v>0</v>
      </c>
      <c r="O57" s="231">
        <f t="shared" si="18"/>
        <v>0</v>
      </c>
      <c r="P57" s="392"/>
      <c r="Q57" s="387"/>
      <c r="R57" s="388">
        <f t="shared" si="51"/>
        <v>0</v>
      </c>
      <c r="S57" s="388">
        <f t="shared" si="51"/>
        <v>0</v>
      </c>
      <c r="T57" s="231">
        <f t="shared" si="1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5" customHeight="1" x14ac:dyDescent="0.25">
      <c r="A58" s="59" t="s">
        <v>123</v>
      </c>
      <c r="B58" s="59"/>
      <c r="C58" s="60"/>
      <c r="D58" s="60"/>
      <c r="E58" s="59"/>
      <c r="F58" s="25">
        <f t="shared" si="48"/>
        <v>0</v>
      </c>
      <c r="G58" s="74">
        <f>F58*'Consolidated Budget'!$C$9</f>
        <v>0</v>
      </c>
      <c r="H58" s="197">
        <f t="shared" si="49"/>
        <v>0</v>
      </c>
      <c r="I58" s="25">
        <f t="shared" si="49"/>
        <v>0</v>
      </c>
      <c r="J58" s="198"/>
      <c r="K58" s="223"/>
      <c r="L58" s="229"/>
      <c r="M58" s="224">
        <f t="shared" si="50"/>
        <v>0</v>
      </c>
      <c r="N58" s="224">
        <f t="shared" si="50"/>
        <v>0</v>
      </c>
      <c r="O58" s="231">
        <f t="shared" si="18"/>
        <v>0</v>
      </c>
      <c r="P58" s="392"/>
      <c r="Q58" s="387"/>
      <c r="R58" s="388">
        <f t="shared" si="51"/>
        <v>0</v>
      </c>
      <c r="S58" s="388">
        <f t="shared" si="51"/>
        <v>0</v>
      </c>
      <c r="T58" s="231">
        <f t="shared" si="1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5" customHeight="1" x14ac:dyDescent="0.25">
      <c r="A59" s="59" t="s">
        <v>124</v>
      </c>
      <c r="B59" s="59"/>
      <c r="C59" s="60"/>
      <c r="D59" s="60"/>
      <c r="E59" s="59"/>
      <c r="F59" s="25">
        <f t="shared" si="48"/>
        <v>0</v>
      </c>
      <c r="G59" s="74">
        <f>F59*'Consolidated Budget'!$C$9</f>
        <v>0</v>
      </c>
      <c r="H59" s="208">
        <f t="shared" si="49"/>
        <v>0</v>
      </c>
      <c r="I59" s="209">
        <f t="shared" si="49"/>
        <v>0</v>
      </c>
      <c r="J59" s="210"/>
      <c r="K59" s="225"/>
      <c r="L59" s="246"/>
      <c r="M59" s="226">
        <f t="shared" si="50"/>
        <v>0</v>
      </c>
      <c r="N59" s="226">
        <f t="shared" si="50"/>
        <v>0</v>
      </c>
      <c r="O59" s="232">
        <f t="shared" si="18"/>
        <v>0</v>
      </c>
      <c r="P59" s="393"/>
      <c r="Q59" s="390"/>
      <c r="R59" s="391">
        <f t="shared" si="51"/>
        <v>0</v>
      </c>
      <c r="S59" s="391">
        <f t="shared" si="51"/>
        <v>0</v>
      </c>
      <c r="T59" s="232">
        <f t="shared" si="1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5" customHeight="1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52">SUM(F61:F65)</f>
        <v>0</v>
      </c>
      <c r="G60" s="67">
        <f t="shared" si="52"/>
        <v>0</v>
      </c>
      <c r="H60" s="138">
        <f t="shared" si="52"/>
        <v>0</v>
      </c>
      <c r="I60" s="139">
        <f t="shared" si="52"/>
        <v>0</v>
      </c>
      <c r="J60" s="140"/>
      <c r="K60" s="502">
        <f t="shared" si="52"/>
        <v>0</v>
      </c>
      <c r="L60" s="503">
        <f t="shared" si="52"/>
        <v>0</v>
      </c>
      <c r="M60" s="504">
        <f t="shared" ref="M60:N60" si="53">SUM(M61:M65)</f>
        <v>0</v>
      </c>
      <c r="N60" s="504">
        <f t="shared" si="53"/>
        <v>0</v>
      </c>
      <c r="O60" s="344">
        <f t="shared" si="18"/>
        <v>0</v>
      </c>
      <c r="P60" s="407">
        <f t="shared" ref="P60:S60" si="54">SUM(P61:P65)</f>
        <v>0</v>
      </c>
      <c r="Q60" s="408">
        <f t="shared" si="54"/>
        <v>0</v>
      </c>
      <c r="R60" s="409">
        <f t="shared" si="54"/>
        <v>0</v>
      </c>
      <c r="S60" s="409">
        <f t="shared" si="54"/>
        <v>0</v>
      </c>
      <c r="T60" s="344">
        <f t="shared" si="1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5" customHeight="1" x14ac:dyDescent="0.25">
      <c r="A61" s="59" t="s">
        <v>126</v>
      </c>
      <c r="B61" s="59"/>
      <c r="C61" s="60"/>
      <c r="D61" s="60"/>
      <c r="E61" s="59"/>
      <c r="F61" s="25">
        <f t="shared" ref="F61:F65" si="55">D61*E61</f>
        <v>0</v>
      </c>
      <c r="G61" s="74">
        <f>F61*'Consolidated Budget'!$C$9</f>
        <v>0</v>
      </c>
      <c r="H61" s="205">
        <f t="shared" ref="H61:I65" si="56">F61*$J$8</f>
        <v>0</v>
      </c>
      <c r="I61" s="206">
        <f t="shared" si="56"/>
        <v>0</v>
      </c>
      <c r="J61" s="207"/>
      <c r="K61" s="258"/>
      <c r="L61" s="259"/>
      <c r="M61" s="501">
        <f t="shared" ref="M61:N65" si="57">H61-K61</f>
        <v>0</v>
      </c>
      <c r="N61" s="501">
        <f t="shared" si="57"/>
        <v>0</v>
      </c>
      <c r="O61" s="480">
        <f t="shared" si="18"/>
        <v>0</v>
      </c>
      <c r="P61" s="403"/>
      <c r="Q61" s="384"/>
      <c r="R61" s="385">
        <f t="shared" ref="R61:S65" si="58">H61-P61</f>
        <v>0</v>
      </c>
      <c r="S61" s="385">
        <f t="shared" si="58"/>
        <v>0</v>
      </c>
      <c r="T61" s="452">
        <f t="shared" si="1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5" customHeight="1" x14ac:dyDescent="0.25">
      <c r="A62" s="59" t="s">
        <v>127</v>
      </c>
      <c r="B62" s="59"/>
      <c r="C62" s="60"/>
      <c r="D62" s="60"/>
      <c r="E62" s="59"/>
      <c r="F62" s="25">
        <f t="shared" si="55"/>
        <v>0</v>
      </c>
      <c r="G62" s="74">
        <f>F62*'Consolidated Budget'!$C$9</f>
        <v>0</v>
      </c>
      <c r="H62" s="197">
        <f t="shared" si="56"/>
        <v>0</v>
      </c>
      <c r="I62" s="25">
        <f t="shared" si="56"/>
        <v>0</v>
      </c>
      <c r="J62" s="198"/>
      <c r="K62" s="223"/>
      <c r="L62" s="229"/>
      <c r="M62" s="505">
        <f t="shared" si="57"/>
        <v>0</v>
      </c>
      <c r="N62" s="505">
        <f t="shared" si="57"/>
        <v>0</v>
      </c>
      <c r="O62" s="231">
        <f t="shared" si="18"/>
        <v>0</v>
      </c>
      <c r="P62" s="392"/>
      <c r="Q62" s="387"/>
      <c r="R62" s="388">
        <f t="shared" si="58"/>
        <v>0</v>
      </c>
      <c r="S62" s="388">
        <f t="shared" si="58"/>
        <v>0</v>
      </c>
      <c r="T62" s="231">
        <f t="shared" si="1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5" customHeight="1" x14ac:dyDescent="0.25">
      <c r="A63" s="59" t="s">
        <v>128</v>
      </c>
      <c r="B63" s="59"/>
      <c r="C63" s="60"/>
      <c r="D63" s="60"/>
      <c r="E63" s="59"/>
      <c r="F63" s="25">
        <f t="shared" si="55"/>
        <v>0</v>
      </c>
      <c r="G63" s="74">
        <f>F63*'Consolidated Budget'!$C$9</f>
        <v>0</v>
      </c>
      <c r="H63" s="197">
        <f t="shared" si="56"/>
        <v>0</v>
      </c>
      <c r="I63" s="25">
        <f t="shared" si="56"/>
        <v>0</v>
      </c>
      <c r="J63" s="198"/>
      <c r="K63" s="223"/>
      <c r="L63" s="229"/>
      <c r="M63" s="505">
        <f t="shared" si="57"/>
        <v>0</v>
      </c>
      <c r="N63" s="505">
        <f t="shared" si="57"/>
        <v>0</v>
      </c>
      <c r="O63" s="231">
        <f t="shared" si="18"/>
        <v>0</v>
      </c>
      <c r="P63" s="392"/>
      <c r="Q63" s="387"/>
      <c r="R63" s="388">
        <f t="shared" si="58"/>
        <v>0</v>
      </c>
      <c r="S63" s="388">
        <f t="shared" si="58"/>
        <v>0</v>
      </c>
      <c r="T63" s="231">
        <f t="shared" si="1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5" customHeight="1" x14ac:dyDescent="0.25">
      <c r="A64" s="59" t="s">
        <v>129</v>
      </c>
      <c r="B64" s="59"/>
      <c r="C64" s="60"/>
      <c r="D64" s="60"/>
      <c r="E64" s="59"/>
      <c r="F64" s="25">
        <f t="shared" si="55"/>
        <v>0</v>
      </c>
      <c r="G64" s="74">
        <f>F64*'Consolidated Budget'!$C$9</f>
        <v>0</v>
      </c>
      <c r="H64" s="197">
        <f t="shared" si="56"/>
        <v>0</v>
      </c>
      <c r="I64" s="25">
        <f t="shared" si="56"/>
        <v>0</v>
      </c>
      <c r="J64" s="198"/>
      <c r="K64" s="223"/>
      <c r="L64" s="229"/>
      <c r="M64" s="505">
        <f t="shared" si="57"/>
        <v>0</v>
      </c>
      <c r="N64" s="505">
        <f t="shared" si="57"/>
        <v>0</v>
      </c>
      <c r="O64" s="231">
        <f t="shared" si="18"/>
        <v>0</v>
      </c>
      <c r="P64" s="392"/>
      <c r="Q64" s="387"/>
      <c r="R64" s="388">
        <f t="shared" si="58"/>
        <v>0</v>
      </c>
      <c r="S64" s="388">
        <f t="shared" si="58"/>
        <v>0</v>
      </c>
      <c r="T64" s="231">
        <f t="shared" si="1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5" customHeight="1" x14ac:dyDescent="0.25">
      <c r="A65" s="59" t="s">
        <v>130</v>
      </c>
      <c r="B65" s="59"/>
      <c r="C65" s="60"/>
      <c r="D65" s="60"/>
      <c r="E65" s="59"/>
      <c r="F65" s="25">
        <f t="shared" si="55"/>
        <v>0</v>
      </c>
      <c r="G65" s="74">
        <f>F65*'Consolidated Budget'!$C$9</f>
        <v>0</v>
      </c>
      <c r="H65" s="208">
        <f t="shared" si="56"/>
        <v>0</v>
      </c>
      <c r="I65" s="209">
        <f t="shared" si="56"/>
        <v>0</v>
      </c>
      <c r="J65" s="210"/>
      <c r="K65" s="225"/>
      <c r="L65" s="246"/>
      <c r="M65" s="506">
        <f t="shared" si="57"/>
        <v>0</v>
      </c>
      <c r="N65" s="506">
        <f t="shared" si="57"/>
        <v>0</v>
      </c>
      <c r="O65" s="232">
        <f t="shared" si="18"/>
        <v>0</v>
      </c>
      <c r="P65" s="393"/>
      <c r="Q65" s="390"/>
      <c r="R65" s="391">
        <f t="shared" si="58"/>
        <v>0</v>
      </c>
      <c r="S65" s="391">
        <f t="shared" si="58"/>
        <v>0</v>
      </c>
      <c r="T65" s="232">
        <f t="shared" si="1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5" customHeight="1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59">SUM(F67:F71)</f>
        <v>0</v>
      </c>
      <c r="G66" s="67">
        <f t="shared" si="59"/>
        <v>0</v>
      </c>
      <c r="H66" s="138">
        <f t="shared" si="59"/>
        <v>0</v>
      </c>
      <c r="I66" s="139">
        <f t="shared" si="59"/>
        <v>0</v>
      </c>
      <c r="J66" s="140"/>
      <c r="K66" s="502">
        <f t="shared" si="59"/>
        <v>0</v>
      </c>
      <c r="L66" s="503">
        <f t="shared" si="59"/>
        <v>0</v>
      </c>
      <c r="M66" s="504">
        <f t="shared" ref="M66:N66" si="60">SUM(M67:M71)</f>
        <v>0</v>
      </c>
      <c r="N66" s="504">
        <f t="shared" si="60"/>
        <v>0</v>
      </c>
      <c r="O66" s="344">
        <f t="shared" si="18"/>
        <v>0</v>
      </c>
      <c r="P66" s="407">
        <f t="shared" ref="P66:S66" si="61">SUM(P67:P71)</f>
        <v>0</v>
      </c>
      <c r="Q66" s="408">
        <f t="shared" si="61"/>
        <v>0</v>
      </c>
      <c r="R66" s="409">
        <f t="shared" si="61"/>
        <v>0</v>
      </c>
      <c r="S66" s="409">
        <f t="shared" si="61"/>
        <v>0</v>
      </c>
      <c r="T66" s="344">
        <f t="shared" si="1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5" customHeight="1" x14ac:dyDescent="0.25">
      <c r="A67" s="59" t="s">
        <v>132</v>
      </c>
      <c r="B67" s="59"/>
      <c r="C67" s="60"/>
      <c r="D67" s="60"/>
      <c r="E67" s="59"/>
      <c r="F67" s="25">
        <f t="shared" ref="F67:F71" si="62">D67*E67</f>
        <v>0</v>
      </c>
      <c r="G67" s="74">
        <f>F67*'Consolidated Budget'!$C$9</f>
        <v>0</v>
      </c>
      <c r="H67" s="205">
        <f t="shared" ref="H67:I71" si="63">F67*$J$8</f>
        <v>0</v>
      </c>
      <c r="I67" s="206">
        <f t="shared" si="63"/>
        <v>0</v>
      </c>
      <c r="J67" s="207"/>
      <c r="K67" s="258"/>
      <c r="L67" s="259"/>
      <c r="M67" s="501">
        <f t="shared" ref="M67:N71" si="64">H67-K67</f>
        <v>0</v>
      </c>
      <c r="N67" s="501">
        <f t="shared" si="64"/>
        <v>0</v>
      </c>
      <c r="O67" s="480">
        <f t="shared" si="18"/>
        <v>0</v>
      </c>
      <c r="P67" s="403"/>
      <c r="Q67" s="384"/>
      <c r="R67" s="385">
        <f t="shared" ref="R67:S71" si="65">H67-P67</f>
        <v>0</v>
      </c>
      <c r="S67" s="385">
        <f t="shared" si="65"/>
        <v>0</v>
      </c>
      <c r="T67" s="452">
        <f t="shared" si="1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5" customHeight="1" x14ac:dyDescent="0.25">
      <c r="A68" s="59" t="s">
        <v>133</v>
      </c>
      <c r="B68" s="59"/>
      <c r="C68" s="60"/>
      <c r="D68" s="60"/>
      <c r="E68" s="59"/>
      <c r="F68" s="25">
        <f t="shared" si="62"/>
        <v>0</v>
      </c>
      <c r="G68" s="74">
        <f>F68*'Consolidated Budget'!$C$9</f>
        <v>0</v>
      </c>
      <c r="H68" s="197">
        <f t="shared" si="63"/>
        <v>0</v>
      </c>
      <c r="I68" s="25">
        <f t="shared" si="63"/>
        <v>0</v>
      </c>
      <c r="J68" s="198"/>
      <c r="K68" s="223"/>
      <c r="L68" s="229"/>
      <c r="M68" s="224">
        <f t="shared" si="64"/>
        <v>0</v>
      </c>
      <c r="N68" s="224">
        <f t="shared" si="64"/>
        <v>0</v>
      </c>
      <c r="O68" s="231">
        <f t="shared" si="18"/>
        <v>0</v>
      </c>
      <c r="P68" s="392"/>
      <c r="Q68" s="387"/>
      <c r="R68" s="388">
        <f t="shared" si="65"/>
        <v>0</v>
      </c>
      <c r="S68" s="388">
        <f t="shared" si="65"/>
        <v>0</v>
      </c>
      <c r="T68" s="231">
        <f t="shared" si="1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5" customHeight="1" x14ac:dyDescent="0.25">
      <c r="A69" s="59" t="s">
        <v>134</v>
      </c>
      <c r="B69" s="59"/>
      <c r="C69" s="60"/>
      <c r="D69" s="60"/>
      <c r="E69" s="59"/>
      <c r="F69" s="25">
        <f t="shared" si="62"/>
        <v>0</v>
      </c>
      <c r="G69" s="74">
        <f>F69*'Consolidated Budget'!$C$9</f>
        <v>0</v>
      </c>
      <c r="H69" s="197">
        <f t="shared" si="63"/>
        <v>0</v>
      </c>
      <c r="I69" s="25">
        <f t="shared" si="63"/>
        <v>0</v>
      </c>
      <c r="J69" s="198"/>
      <c r="K69" s="223"/>
      <c r="L69" s="229"/>
      <c r="M69" s="224">
        <f t="shared" si="64"/>
        <v>0</v>
      </c>
      <c r="N69" s="224">
        <f t="shared" si="64"/>
        <v>0</v>
      </c>
      <c r="O69" s="231">
        <f t="shared" si="18"/>
        <v>0</v>
      </c>
      <c r="P69" s="392"/>
      <c r="Q69" s="387"/>
      <c r="R69" s="388">
        <f t="shared" si="65"/>
        <v>0</v>
      </c>
      <c r="S69" s="388">
        <f t="shared" si="65"/>
        <v>0</v>
      </c>
      <c r="T69" s="231">
        <f t="shared" si="1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5" customHeight="1" x14ac:dyDescent="0.25">
      <c r="A70" s="59" t="s">
        <v>135</v>
      </c>
      <c r="B70" s="59"/>
      <c r="C70" s="60"/>
      <c r="D70" s="60"/>
      <c r="E70" s="59"/>
      <c r="F70" s="25">
        <f t="shared" si="62"/>
        <v>0</v>
      </c>
      <c r="G70" s="74">
        <f>F70*'Consolidated Budget'!$C$9</f>
        <v>0</v>
      </c>
      <c r="H70" s="197">
        <f t="shared" si="63"/>
        <v>0</v>
      </c>
      <c r="I70" s="25">
        <f t="shared" si="63"/>
        <v>0</v>
      </c>
      <c r="J70" s="198"/>
      <c r="K70" s="223"/>
      <c r="L70" s="229"/>
      <c r="M70" s="224">
        <f t="shared" si="64"/>
        <v>0</v>
      </c>
      <c r="N70" s="224">
        <f t="shared" si="64"/>
        <v>0</v>
      </c>
      <c r="O70" s="231">
        <f t="shared" si="18"/>
        <v>0</v>
      </c>
      <c r="P70" s="392"/>
      <c r="Q70" s="387"/>
      <c r="R70" s="388">
        <f t="shared" si="65"/>
        <v>0</v>
      </c>
      <c r="S70" s="388">
        <f t="shared" si="65"/>
        <v>0</v>
      </c>
      <c r="T70" s="231">
        <f t="shared" si="1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5" customHeight="1" x14ac:dyDescent="0.25">
      <c r="A71" s="59" t="s">
        <v>136</v>
      </c>
      <c r="B71" s="59"/>
      <c r="C71" s="60"/>
      <c r="D71" s="60"/>
      <c r="E71" s="59"/>
      <c r="F71" s="25">
        <f t="shared" si="62"/>
        <v>0</v>
      </c>
      <c r="G71" s="74">
        <f>F71*'Consolidated Budget'!$C$9</f>
        <v>0</v>
      </c>
      <c r="H71" s="208">
        <f t="shared" si="63"/>
        <v>0</v>
      </c>
      <c r="I71" s="209">
        <f t="shared" si="63"/>
        <v>0</v>
      </c>
      <c r="J71" s="210"/>
      <c r="K71" s="225"/>
      <c r="L71" s="246"/>
      <c r="M71" s="226">
        <f t="shared" si="64"/>
        <v>0</v>
      </c>
      <c r="N71" s="226">
        <f t="shared" si="64"/>
        <v>0</v>
      </c>
      <c r="O71" s="232">
        <f t="shared" si="18"/>
        <v>0</v>
      </c>
      <c r="P71" s="393"/>
      <c r="Q71" s="390"/>
      <c r="R71" s="391">
        <f t="shared" si="65"/>
        <v>0</v>
      </c>
      <c r="S71" s="391">
        <f t="shared" si="65"/>
        <v>0</v>
      </c>
      <c r="T71" s="232">
        <f t="shared" si="1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5" customHeight="1" x14ac:dyDescent="0.25">
      <c r="A72" s="494" t="s">
        <v>137</v>
      </c>
      <c r="B72" s="65" t="s">
        <v>23</v>
      </c>
      <c r="C72" s="633"/>
      <c r="D72" s="634"/>
      <c r="E72" s="635"/>
      <c r="F72" s="66">
        <f>SUM(F73:F77)</f>
        <v>0</v>
      </c>
      <c r="G72" s="67">
        <f>SUM(G73:G77)</f>
        <v>0</v>
      </c>
      <c r="H72" s="138">
        <f>SUM(H73:H77)</f>
        <v>0</v>
      </c>
      <c r="I72" s="139">
        <f>SUM(I73:I77)</f>
        <v>0</v>
      </c>
      <c r="J72" s="140"/>
      <c r="K72" s="502">
        <f>SUM(K73:K77)</f>
        <v>0</v>
      </c>
      <c r="L72" s="503">
        <f>SUM(L73:L77)</f>
        <v>0</v>
      </c>
      <c r="M72" s="504">
        <f>SUM(M73:M77)</f>
        <v>0</v>
      </c>
      <c r="N72" s="504">
        <f>SUM(N73:N77)</f>
        <v>0</v>
      </c>
      <c r="O72" s="344">
        <f t="shared" si="18"/>
        <v>0</v>
      </c>
      <c r="P72" s="407">
        <f>SUM(P73:P77)</f>
        <v>0</v>
      </c>
      <c r="Q72" s="408">
        <f>SUM(Q73:Q77)</f>
        <v>0</v>
      </c>
      <c r="R72" s="409">
        <f>SUM(R73:R77)</f>
        <v>0</v>
      </c>
      <c r="S72" s="409">
        <f>SUM(S73:S77)</f>
        <v>0</v>
      </c>
      <c r="T72" s="344">
        <f t="shared" si="1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5" customHeight="1" x14ac:dyDescent="0.25">
      <c r="A73" s="59" t="s">
        <v>138</v>
      </c>
      <c r="B73" s="59"/>
      <c r="C73" s="60"/>
      <c r="D73" s="60"/>
      <c r="E73" s="59"/>
      <c r="F73" s="25">
        <f t="shared" ref="F73:F75" si="66">D73*E73</f>
        <v>0</v>
      </c>
      <c r="G73" s="74">
        <f>F73*'Consolidated Budget'!$C$9</f>
        <v>0</v>
      </c>
      <c r="H73" s="205">
        <f t="shared" ref="H73:I75" si="67">F73*$J$8</f>
        <v>0</v>
      </c>
      <c r="I73" s="206">
        <f t="shared" si="67"/>
        <v>0</v>
      </c>
      <c r="J73" s="207"/>
      <c r="K73" s="258"/>
      <c r="L73" s="259"/>
      <c r="M73" s="501">
        <f t="shared" ref="M73:N75" si="68">H73-K73</f>
        <v>0</v>
      </c>
      <c r="N73" s="501">
        <f t="shared" si="68"/>
        <v>0</v>
      </c>
      <c r="O73" s="480">
        <f t="shared" si="18"/>
        <v>0</v>
      </c>
      <c r="P73" s="403"/>
      <c r="Q73" s="384"/>
      <c r="R73" s="385">
        <f t="shared" ref="R73:S75" si="69">H73-P73</f>
        <v>0</v>
      </c>
      <c r="S73" s="385">
        <f t="shared" si="69"/>
        <v>0</v>
      </c>
      <c r="T73" s="452">
        <f t="shared" si="1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5" customHeight="1" x14ac:dyDescent="0.25">
      <c r="A74" s="59" t="s">
        <v>139</v>
      </c>
      <c r="B74" s="59"/>
      <c r="C74" s="60"/>
      <c r="D74" s="60"/>
      <c r="E74" s="59"/>
      <c r="F74" s="25">
        <f t="shared" si="66"/>
        <v>0</v>
      </c>
      <c r="G74" s="74">
        <f>F74*'Consolidated Budget'!$C$9</f>
        <v>0</v>
      </c>
      <c r="H74" s="197">
        <f t="shared" si="67"/>
        <v>0</v>
      </c>
      <c r="I74" s="25">
        <f t="shared" si="67"/>
        <v>0</v>
      </c>
      <c r="J74" s="198"/>
      <c r="K74" s="223"/>
      <c r="L74" s="229"/>
      <c r="M74" s="224">
        <f t="shared" si="68"/>
        <v>0</v>
      </c>
      <c r="N74" s="224">
        <f t="shared" si="68"/>
        <v>0</v>
      </c>
      <c r="O74" s="231">
        <f t="shared" si="18"/>
        <v>0</v>
      </c>
      <c r="P74" s="392"/>
      <c r="Q74" s="387"/>
      <c r="R74" s="388">
        <f t="shared" si="69"/>
        <v>0</v>
      </c>
      <c r="S74" s="388">
        <f t="shared" si="69"/>
        <v>0</v>
      </c>
      <c r="T74" s="231">
        <f t="shared" si="19"/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5" customHeight="1" x14ac:dyDescent="0.25">
      <c r="A75" s="59" t="s">
        <v>140</v>
      </c>
      <c r="B75" s="59"/>
      <c r="C75" s="60"/>
      <c r="D75" s="60"/>
      <c r="E75" s="59"/>
      <c r="F75" s="25">
        <f t="shared" si="66"/>
        <v>0</v>
      </c>
      <c r="G75" s="74">
        <f>F75*'Consolidated Budget'!$C$9</f>
        <v>0</v>
      </c>
      <c r="H75" s="197">
        <f t="shared" si="67"/>
        <v>0</v>
      </c>
      <c r="I75" s="25">
        <f t="shared" si="67"/>
        <v>0</v>
      </c>
      <c r="J75" s="198"/>
      <c r="K75" s="223"/>
      <c r="L75" s="229"/>
      <c r="M75" s="224">
        <f t="shared" si="68"/>
        <v>0</v>
      </c>
      <c r="N75" s="224">
        <f t="shared" si="68"/>
        <v>0</v>
      </c>
      <c r="O75" s="231">
        <f t="shared" si="18"/>
        <v>0</v>
      </c>
      <c r="P75" s="392"/>
      <c r="Q75" s="387"/>
      <c r="R75" s="388">
        <f t="shared" si="69"/>
        <v>0</v>
      </c>
      <c r="S75" s="388">
        <f t="shared" si="69"/>
        <v>0</v>
      </c>
      <c r="T75" s="231">
        <f t="shared" si="19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5" customHeight="1" x14ac:dyDescent="0.25">
      <c r="A76" s="59" t="s">
        <v>141</v>
      </c>
      <c r="B76" s="59"/>
      <c r="C76" s="60"/>
      <c r="D76" s="60"/>
      <c r="E76" s="59"/>
      <c r="F76" s="25">
        <f t="shared" ref="F76:F77" si="70">D76*E76</f>
        <v>0</v>
      </c>
      <c r="G76" s="74">
        <f>F76*'Consolidated Budget'!$C$9</f>
        <v>0</v>
      </c>
      <c r="H76" s="197">
        <f t="shared" ref="H76:H77" si="71">F76*$J$8</f>
        <v>0</v>
      </c>
      <c r="I76" s="25">
        <f t="shared" ref="I76:I77" si="72">G76*$J$8</f>
        <v>0</v>
      </c>
      <c r="J76" s="198"/>
      <c r="K76" s="223"/>
      <c r="L76" s="229"/>
      <c r="M76" s="224">
        <f t="shared" ref="M76:M77" si="73">H76-K76</f>
        <v>0</v>
      </c>
      <c r="N76" s="224">
        <f t="shared" ref="N76:N77" si="74">I76-L76</f>
        <v>0</v>
      </c>
      <c r="O76" s="231">
        <f t="shared" ref="O76:O77" si="75">IFERROR(L76/I76,0)</f>
        <v>0</v>
      </c>
      <c r="P76" s="392"/>
      <c r="Q76" s="387"/>
      <c r="R76" s="388">
        <f t="shared" ref="R76:R77" si="76">H76-P76</f>
        <v>0</v>
      </c>
      <c r="S76" s="388">
        <f t="shared" ref="S76:S77" si="77">I76-Q76</f>
        <v>0</v>
      </c>
      <c r="T76" s="231">
        <f t="shared" ref="T76:T77" si="78">IFERROR(Q76/I76,0)</f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5" customHeight="1" x14ac:dyDescent="0.25">
      <c r="A77" s="59" t="s">
        <v>142</v>
      </c>
      <c r="B77" s="59"/>
      <c r="C77" s="60"/>
      <c r="D77" s="60"/>
      <c r="E77" s="59"/>
      <c r="F77" s="25">
        <f t="shared" si="70"/>
        <v>0</v>
      </c>
      <c r="G77" s="74">
        <f>F77*'Consolidated Budget'!$C$9</f>
        <v>0</v>
      </c>
      <c r="H77" s="197">
        <f t="shared" si="71"/>
        <v>0</v>
      </c>
      <c r="I77" s="25">
        <f t="shared" si="72"/>
        <v>0</v>
      </c>
      <c r="J77" s="198"/>
      <c r="K77" s="223"/>
      <c r="L77" s="229"/>
      <c r="M77" s="224">
        <f t="shared" si="73"/>
        <v>0</v>
      </c>
      <c r="N77" s="224">
        <f t="shared" si="74"/>
        <v>0</v>
      </c>
      <c r="O77" s="231">
        <f t="shared" si="75"/>
        <v>0</v>
      </c>
      <c r="P77" s="392"/>
      <c r="Q77" s="387"/>
      <c r="R77" s="388">
        <f t="shared" si="76"/>
        <v>0</v>
      </c>
      <c r="S77" s="388">
        <f t="shared" si="77"/>
        <v>0</v>
      </c>
      <c r="T77" s="231">
        <f t="shared" si="78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5" customHeight="1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79">SUM(F79:F83)</f>
        <v>0</v>
      </c>
      <c r="G78" s="67">
        <f t="shared" si="79"/>
        <v>0</v>
      </c>
      <c r="H78" s="138">
        <f t="shared" si="79"/>
        <v>0</v>
      </c>
      <c r="I78" s="139">
        <f t="shared" si="79"/>
        <v>0</v>
      </c>
      <c r="J78" s="140"/>
      <c r="K78" s="502">
        <f t="shared" si="79"/>
        <v>0</v>
      </c>
      <c r="L78" s="503">
        <f t="shared" si="79"/>
        <v>0</v>
      </c>
      <c r="M78" s="504">
        <f t="shared" ref="M78:N78" si="80">SUM(M79:M83)</f>
        <v>0</v>
      </c>
      <c r="N78" s="504">
        <f t="shared" si="80"/>
        <v>0</v>
      </c>
      <c r="O78" s="344">
        <f t="shared" si="18"/>
        <v>0</v>
      </c>
      <c r="P78" s="407">
        <f t="shared" ref="P78:S78" si="81">SUM(P79:P83)</f>
        <v>0</v>
      </c>
      <c r="Q78" s="408">
        <f t="shared" si="81"/>
        <v>0</v>
      </c>
      <c r="R78" s="409">
        <f t="shared" si="81"/>
        <v>0</v>
      </c>
      <c r="S78" s="409">
        <f t="shared" si="81"/>
        <v>0</v>
      </c>
      <c r="T78" s="344">
        <f t="shared" si="1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5" customHeight="1" x14ac:dyDescent="0.25">
      <c r="A79" s="72" t="s">
        <v>144</v>
      </c>
      <c r="B79" s="59"/>
      <c r="C79" s="60"/>
      <c r="D79" s="60"/>
      <c r="E79" s="59"/>
      <c r="F79" s="25">
        <f t="shared" ref="F79:F83" si="82">D79*E79</f>
        <v>0</v>
      </c>
      <c r="G79" s="74">
        <f>F79*'Consolidated Budget'!$C$9</f>
        <v>0</v>
      </c>
      <c r="H79" s="205">
        <f t="shared" ref="H79:I83" si="83">F79*$J$8</f>
        <v>0</v>
      </c>
      <c r="I79" s="206">
        <f t="shared" si="83"/>
        <v>0</v>
      </c>
      <c r="J79" s="207"/>
      <c r="K79" s="220"/>
      <c r="L79" s="212"/>
      <c r="M79" s="222">
        <f t="shared" ref="M79:N83" si="84">H79-K79</f>
        <v>0</v>
      </c>
      <c r="N79" s="222">
        <f t="shared" si="84"/>
        <v>0</v>
      </c>
      <c r="O79" s="234">
        <f t="shared" si="18"/>
        <v>0</v>
      </c>
      <c r="P79" s="410"/>
      <c r="Q79" s="384"/>
      <c r="R79" s="385">
        <f t="shared" ref="R79:S83" si="85">H79-P79</f>
        <v>0</v>
      </c>
      <c r="S79" s="385">
        <f t="shared" si="85"/>
        <v>0</v>
      </c>
      <c r="T79" s="234">
        <f t="shared" si="1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5" customHeight="1" x14ac:dyDescent="0.25">
      <c r="A80" s="72" t="s">
        <v>145</v>
      </c>
      <c r="B80" s="59"/>
      <c r="C80" s="60"/>
      <c r="D80" s="60"/>
      <c r="E80" s="59"/>
      <c r="F80" s="25">
        <f t="shared" si="82"/>
        <v>0</v>
      </c>
      <c r="G80" s="74">
        <f>F80*'Consolidated Budget'!$C$9</f>
        <v>0</v>
      </c>
      <c r="H80" s="197">
        <f t="shared" si="83"/>
        <v>0</v>
      </c>
      <c r="I80" s="25">
        <f t="shared" si="83"/>
        <v>0</v>
      </c>
      <c r="J80" s="198"/>
      <c r="K80" s="223"/>
      <c r="L80" s="229"/>
      <c r="M80" s="224">
        <f t="shared" si="84"/>
        <v>0</v>
      </c>
      <c r="N80" s="224">
        <f t="shared" si="84"/>
        <v>0</v>
      </c>
      <c r="O80" s="231">
        <f t="shared" si="18"/>
        <v>0</v>
      </c>
      <c r="P80" s="392"/>
      <c r="Q80" s="387"/>
      <c r="R80" s="388">
        <f t="shared" si="85"/>
        <v>0</v>
      </c>
      <c r="S80" s="388">
        <f t="shared" si="85"/>
        <v>0</v>
      </c>
      <c r="T80" s="231">
        <f t="shared" si="1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5" customHeight="1" x14ac:dyDescent="0.25">
      <c r="A81" s="72" t="s">
        <v>146</v>
      </c>
      <c r="B81" s="59"/>
      <c r="C81" s="60"/>
      <c r="D81" s="60"/>
      <c r="E81" s="59"/>
      <c r="F81" s="25">
        <f t="shared" si="82"/>
        <v>0</v>
      </c>
      <c r="G81" s="74">
        <f>F81*'Consolidated Budget'!$C$9</f>
        <v>0</v>
      </c>
      <c r="H81" s="197">
        <f t="shared" si="83"/>
        <v>0</v>
      </c>
      <c r="I81" s="25">
        <f t="shared" si="83"/>
        <v>0</v>
      </c>
      <c r="J81" s="198"/>
      <c r="K81" s="223"/>
      <c r="L81" s="229"/>
      <c r="M81" s="224">
        <f t="shared" si="84"/>
        <v>0</v>
      </c>
      <c r="N81" s="224">
        <f t="shared" si="84"/>
        <v>0</v>
      </c>
      <c r="O81" s="231">
        <f t="shared" si="18"/>
        <v>0</v>
      </c>
      <c r="P81" s="392"/>
      <c r="Q81" s="387"/>
      <c r="R81" s="388">
        <f t="shared" si="85"/>
        <v>0</v>
      </c>
      <c r="S81" s="388">
        <f t="shared" si="85"/>
        <v>0</v>
      </c>
      <c r="T81" s="231">
        <f t="shared" si="1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5" customHeight="1" x14ac:dyDescent="0.25">
      <c r="A82" s="72" t="s">
        <v>147</v>
      </c>
      <c r="B82" s="59"/>
      <c r="C82" s="60"/>
      <c r="D82" s="60"/>
      <c r="E82" s="59"/>
      <c r="F82" s="25">
        <f t="shared" si="82"/>
        <v>0</v>
      </c>
      <c r="G82" s="74">
        <f>F82*'Consolidated Budget'!$C$9</f>
        <v>0</v>
      </c>
      <c r="H82" s="197">
        <f t="shared" si="83"/>
        <v>0</v>
      </c>
      <c r="I82" s="25">
        <f t="shared" si="83"/>
        <v>0</v>
      </c>
      <c r="J82" s="198"/>
      <c r="K82" s="223"/>
      <c r="L82" s="229"/>
      <c r="M82" s="224">
        <f t="shared" si="84"/>
        <v>0</v>
      </c>
      <c r="N82" s="224">
        <f t="shared" si="84"/>
        <v>0</v>
      </c>
      <c r="O82" s="231">
        <f t="shared" si="18"/>
        <v>0</v>
      </c>
      <c r="P82" s="392"/>
      <c r="Q82" s="387"/>
      <c r="R82" s="388">
        <f t="shared" si="85"/>
        <v>0</v>
      </c>
      <c r="S82" s="388">
        <f t="shared" si="85"/>
        <v>0</v>
      </c>
      <c r="T82" s="231">
        <f t="shared" si="1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5" customHeight="1" x14ac:dyDescent="0.25">
      <c r="A83" s="72" t="s">
        <v>148</v>
      </c>
      <c r="B83" s="59"/>
      <c r="C83" s="60"/>
      <c r="D83" s="60"/>
      <c r="E83" s="59"/>
      <c r="F83" s="25">
        <f t="shared" si="82"/>
        <v>0</v>
      </c>
      <c r="G83" s="74">
        <f>F83*'Consolidated Budget'!$C$9</f>
        <v>0</v>
      </c>
      <c r="H83" s="208">
        <f t="shared" si="83"/>
        <v>0</v>
      </c>
      <c r="I83" s="209">
        <f t="shared" si="83"/>
        <v>0</v>
      </c>
      <c r="J83" s="210"/>
      <c r="K83" s="225"/>
      <c r="L83" s="246"/>
      <c r="M83" s="226">
        <f t="shared" si="84"/>
        <v>0</v>
      </c>
      <c r="N83" s="226">
        <f t="shared" si="84"/>
        <v>0</v>
      </c>
      <c r="O83" s="232">
        <f t="shared" si="18"/>
        <v>0</v>
      </c>
      <c r="P83" s="393"/>
      <c r="Q83" s="390"/>
      <c r="R83" s="391">
        <f t="shared" si="85"/>
        <v>0</v>
      </c>
      <c r="S83" s="391">
        <f t="shared" si="85"/>
        <v>0</v>
      </c>
      <c r="T83" s="232">
        <f t="shared" si="1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5" customHeight="1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86">SUM(F85:F89)</f>
        <v>0</v>
      </c>
      <c r="G84" s="67">
        <f t="shared" si="86"/>
        <v>0</v>
      </c>
      <c r="H84" s="138">
        <f t="shared" si="86"/>
        <v>0</v>
      </c>
      <c r="I84" s="139">
        <f t="shared" si="86"/>
        <v>0</v>
      </c>
      <c r="J84" s="140"/>
      <c r="K84" s="502">
        <f t="shared" si="86"/>
        <v>0</v>
      </c>
      <c r="L84" s="503">
        <f t="shared" si="86"/>
        <v>0</v>
      </c>
      <c r="M84" s="504">
        <f t="shared" ref="M84:N84" si="87">SUM(M85:M89)</f>
        <v>0</v>
      </c>
      <c r="N84" s="504">
        <f t="shared" si="87"/>
        <v>0</v>
      </c>
      <c r="O84" s="344">
        <f t="shared" si="18"/>
        <v>0</v>
      </c>
      <c r="P84" s="407">
        <f t="shared" ref="P84:S84" si="88">SUM(P85:P89)</f>
        <v>0</v>
      </c>
      <c r="Q84" s="408">
        <f t="shared" si="88"/>
        <v>0</v>
      </c>
      <c r="R84" s="409">
        <f t="shared" si="88"/>
        <v>0</v>
      </c>
      <c r="S84" s="409">
        <f t="shared" si="88"/>
        <v>0</v>
      </c>
      <c r="T84" s="344">
        <f t="shared" si="1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5" customHeight="1" x14ac:dyDescent="0.25">
      <c r="A85" s="72" t="s">
        <v>150</v>
      </c>
      <c r="B85" s="59"/>
      <c r="C85" s="60"/>
      <c r="D85" s="60"/>
      <c r="E85" s="59"/>
      <c r="F85" s="25">
        <f t="shared" ref="F85:F89" si="89">D85*E85</f>
        <v>0</v>
      </c>
      <c r="G85" s="74">
        <f>F85*'Consolidated Budget'!$C$9</f>
        <v>0</v>
      </c>
      <c r="H85" s="205">
        <f t="shared" ref="H85:I89" si="90">F85*$J$8</f>
        <v>0</v>
      </c>
      <c r="I85" s="206">
        <f t="shared" si="90"/>
        <v>0</v>
      </c>
      <c r="J85" s="207"/>
      <c r="K85" s="220"/>
      <c r="L85" s="212"/>
      <c r="M85" s="222">
        <f t="shared" ref="M85:N89" si="91">H85-K85</f>
        <v>0</v>
      </c>
      <c r="N85" s="222">
        <f t="shared" si="91"/>
        <v>0</v>
      </c>
      <c r="O85" s="234">
        <f t="shared" si="18"/>
        <v>0</v>
      </c>
      <c r="P85" s="410"/>
      <c r="Q85" s="384"/>
      <c r="R85" s="385">
        <f t="shared" ref="R85:S89" si="92">H85-P85</f>
        <v>0</v>
      </c>
      <c r="S85" s="385">
        <f t="shared" si="92"/>
        <v>0</v>
      </c>
      <c r="T85" s="234">
        <f t="shared" si="1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5" customHeight="1" x14ac:dyDescent="0.25">
      <c r="A86" s="72" t="s">
        <v>151</v>
      </c>
      <c r="B86" s="59"/>
      <c r="C86" s="60"/>
      <c r="D86" s="60"/>
      <c r="E86" s="59"/>
      <c r="F86" s="25">
        <f t="shared" si="89"/>
        <v>0</v>
      </c>
      <c r="G86" s="74">
        <f>F86*'Consolidated Budget'!$C$9</f>
        <v>0</v>
      </c>
      <c r="H86" s="197">
        <f t="shared" si="90"/>
        <v>0</v>
      </c>
      <c r="I86" s="25">
        <f t="shared" si="90"/>
        <v>0</v>
      </c>
      <c r="J86" s="198"/>
      <c r="K86" s="223"/>
      <c r="L86" s="229"/>
      <c r="M86" s="224">
        <f t="shared" si="91"/>
        <v>0</v>
      </c>
      <c r="N86" s="224">
        <f t="shared" si="91"/>
        <v>0</v>
      </c>
      <c r="O86" s="231">
        <f t="shared" si="18"/>
        <v>0</v>
      </c>
      <c r="P86" s="392"/>
      <c r="Q86" s="387"/>
      <c r="R86" s="388">
        <f t="shared" si="92"/>
        <v>0</v>
      </c>
      <c r="S86" s="388">
        <f t="shared" si="92"/>
        <v>0</v>
      </c>
      <c r="T86" s="231">
        <f t="shared" si="1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5" customHeight="1" x14ac:dyDescent="0.25">
      <c r="A87" s="72" t="s">
        <v>152</v>
      </c>
      <c r="B87" s="59"/>
      <c r="C87" s="60"/>
      <c r="D87" s="60"/>
      <c r="E87" s="59"/>
      <c r="F87" s="25">
        <f t="shared" si="89"/>
        <v>0</v>
      </c>
      <c r="G87" s="74">
        <f>F87*'Consolidated Budget'!$C$9</f>
        <v>0</v>
      </c>
      <c r="H87" s="197">
        <f t="shared" si="90"/>
        <v>0</v>
      </c>
      <c r="I87" s="25">
        <f t="shared" si="90"/>
        <v>0</v>
      </c>
      <c r="J87" s="198"/>
      <c r="K87" s="223"/>
      <c r="L87" s="229"/>
      <c r="M87" s="224">
        <f t="shared" si="91"/>
        <v>0</v>
      </c>
      <c r="N87" s="224">
        <f t="shared" si="91"/>
        <v>0</v>
      </c>
      <c r="O87" s="231">
        <f t="shared" si="18"/>
        <v>0</v>
      </c>
      <c r="P87" s="392"/>
      <c r="Q87" s="387"/>
      <c r="R87" s="388">
        <f t="shared" si="92"/>
        <v>0</v>
      </c>
      <c r="S87" s="388">
        <f t="shared" si="92"/>
        <v>0</v>
      </c>
      <c r="T87" s="231">
        <f t="shared" si="1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5" customHeight="1" x14ac:dyDescent="0.25">
      <c r="A88" s="72" t="s">
        <v>153</v>
      </c>
      <c r="B88" s="59"/>
      <c r="C88" s="60"/>
      <c r="D88" s="60"/>
      <c r="E88" s="59"/>
      <c r="F88" s="25">
        <f t="shared" si="89"/>
        <v>0</v>
      </c>
      <c r="G88" s="74">
        <f>F88*'Consolidated Budget'!$C$9</f>
        <v>0</v>
      </c>
      <c r="H88" s="197">
        <f t="shared" si="90"/>
        <v>0</v>
      </c>
      <c r="I88" s="25">
        <f t="shared" si="90"/>
        <v>0</v>
      </c>
      <c r="J88" s="198"/>
      <c r="K88" s="223"/>
      <c r="L88" s="229"/>
      <c r="M88" s="224">
        <f t="shared" si="91"/>
        <v>0</v>
      </c>
      <c r="N88" s="224">
        <f t="shared" si="91"/>
        <v>0</v>
      </c>
      <c r="O88" s="231">
        <f t="shared" si="18"/>
        <v>0</v>
      </c>
      <c r="P88" s="392"/>
      <c r="Q88" s="387"/>
      <c r="R88" s="388">
        <f t="shared" si="92"/>
        <v>0</v>
      </c>
      <c r="S88" s="388">
        <f t="shared" si="92"/>
        <v>0</v>
      </c>
      <c r="T88" s="231">
        <f t="shared" si="1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5" customHeight="1" x14ac:dyDescent="0.25">
      <c r="A89" s="72" t="s">
        <v>154</v>
      </c>
      <c r="B89" s="59"/>
      <c r="C89" s="60"/>
      <c r="D89" s="60"/>
      <c r="E89" s="59"/>
      <c r="F89" s="25">
        <f t="shared" si="89"/>
        <v>0</v>
      </c>
      <c r="G89" s="74">
        <f>F89*'Consolidated Budget'!$C$9</f>
        <v>0</v>
      </c>
      <c r="H89" s="208">
        <f t="shared" si="90"/>
        <v>0</v>
      </c>
      <c r="I89" s="209">
        <f t="shared" si="90"/>
        <v>0</v>
      </c>
      <c r="J89" s="210"/>
      <c r="K89" s="225"/>
      <c r="L89" s="246"/>
      <c r="M89" s="226">
        <f t="shared" si="91"/>
        <v>0</v>
      </c>
      <c r="N89" s="226">
        <f t="shared" si="91"/>
        <v>0</v>
      </c>
      <c r="O89" s="232">
        <f t="shared" si="18"/>
        <v>0</v>
      </c>
      <c r="P89" s="393"/>
      <c r="Q89" s="390"/>
      <c r="R89" s="391">
        <f t="shared" si="92"/>
        <v>0</v>
      </c>
      <c r="S89" s="391">
        <f t="shared" si="92"/>
        <v>0</v>
      </c>
      <c r="T89" s="232">
        <f t="shared" si="1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5" customHeight="1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93">SUM(F91:F95)</f>
        <v>0</v>
      </c>
      <c r="G90" s="67">
        <f t="shared" si="93"/>
        <v>0</v>
      </c>
      <c r="H90" s="138">
        <f t="shared" si="93"/>
        <v>0</v>
      </c>
      <c r="I90" s="139">
        <f t="shared" si="93"/>
        <v>0</v>
      </c>
      <c r="J90" s="140"/>
      <c r="K90" s="502">
        <f t="shared" si="93"/>
        <v>0</v>
      </c>
      <c r="L90" s="503">
        <f t="shared" si="93"/>
        <v>0</v>
      </c>
      <c r="M90" s="504">
        <f t="shared" ref="M90:N90" si="94">SUM(M91:M95)</f>
        <v>0</v>
      </c>
      <c r="N90" s="504">
        <f t="shared" si="94"/>
        <v>0</v>
      </c>
      <c r="O90" s="344">
        <f t="shared" si="18"/>
        <v>0</v>
      </c>
      <c r="P90" s="407">
        <f t="shared" ref="P90:S90" si="95">SUM(P91:P95)</f>
        <v>0</v>
      </c>
      <c r="Q90" s="408">
        <f t="shared" si="95"/>
        <v>0</v>
      </c>
      <c r="R90" s="409">
        <f t="shared" si="95"/>
        <v>0</v>
      </c>
      <c r="S90" s="409">
        <f t="shared" si="95"/>
        <v>0</v>
      </c>
      <c r="T90" s="344">
        <f t="shared" si="1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5" customHeight="1" x14ac:dyDescent="0.25">
      <c r="A91" s="72" t="s">
        <v>156</v>
      </c>
      <c r="B91" s="59"/>
      <c r="C91" s="60"/>
      <c r="D91" s="60"/>
      <c r="E91" s="59"/>
      <c r="F91" s="25">
        <f t="shared" ref="F91:F95" si="96">D91*E91</f>
        <v>0</v>
      </c>
      <c r="G91" s="74">
        <f>F91*'Consolidated Budget'!$C$9</f>
        <v>0</v>
      </c>
      <c r="H91" s="205">
        <f t="shared" ref="H91:I95" si="97">F91*$J$8</f>
        <v>0</v>
      </c>
      <c r="I91" s="206">
        <f t="shared" si="97"/>
        <v>0</v>
      </c>
      <c r="J91" s="207"/>
      <c r="K91" s="258"/>
      <c r="L91" s="259"/>
      <c r="M91" s="501">
        <f t="shared" ref="M91:N95" si="98">H91-K91</f>
        <v>0</v>
      </c>
      <c r="N91" s="501">
        <f t="shared" si="98"/>
        <v>0</v>
      </c>
      <c r="O91" s="480">
        <f t="shared" si="18"/>
        <v>0</v>
      </c>
      <c r="P91" s="403"/>
      <c r="Q91" s="384"/>
      <c r="R91" s="385">
        <f t="shared" ref="R91:S95" si="99">H91-P91</f>
        <v>0</v>
      </c>
      <c r="S91" s="385">
        <f t="shared" si="99"/>
        <v>0</v>
      </c>
      <c r="T91" s="452">
        <f t="shared" si="1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5" customHeight="1" x14ac:dyDescent="0.25">
      <c r="A92" s="72" t="s">
        <v>157</v>
      </c>
      <c r="B92" s="59"/>
      <c r="C92" s="60"/>
      <c r="D92" s="60"/>
      <c r="E92" s="59"/>
      <c r="F92" s="25">
        <f t="shared" si="96"/>
        <v>0</v>
      </c>
      <c r="G92" s="74">
        <f>F92*'Consolidated Budget'!$C$9</f>
        <v>0</v>
      </c>
      <c r="H92" s="197">
        <f t="shared" si="97"/>
        <v>0</v>
      </c>
      <c r="I92" s="25">
        <f t="shared" si="97"/>
        <v>0</v>
      </c>
      <c r="J92" s="198"/>
      <c r="K92" s="223"/>
      <c r="L92" s="229"/>
      <c r="M92" s="224">
        <f t="shared" si="98"/>
        <v>0</v>
      </c>
      <c r="N92" s="224">
        <f t="shared" si="98"/>
        <v>0</v>
      </c>
      <c r="O92" s="231">
        <f t="shared" si="18"/>
        <v>0</v>
      </c>
      <c r="P92" s="392"/>
      <c r="Q92" s="387"/>
      <c r="R92" s="388">
        <f t="shared" si="99"/>
        <v>0</v>
      </c>
      <c r="S92" s="388">
        <f t="shared" si="99"/>
        <v>0</v>
      </c>
      <c r="T92" s="231">
        <f t="shared" si="1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5" customHeight="1" x14ac:dyDescent="0.25">
      <c r="A93" s="72" t="s">
        <v>158</v>
      </c>
      <c r="B93" s="59"/>
      <c r="C93" s="60"/>
      <c r="D93" s="60"/>
      <c r="E93" s="59"/>
      <c r="F93" s="25">
        <f t="shared" si="96"/>
        <v>0</v>
      </c>
      <c r="G93" s="74">
        <f>F93*'Consolidated Budget'!$C$9</f>
        <v>0</v>
      </c>
      <c r="H93" s="197">
        <f t="shared" si="97"/>
        <v>0</v>
      </c>
      <c r="I93" s="25">
        <f t="shared" si="97"/>
        <v>0</v>
      </c>
      <c r="J93" s="198"/>
      <c r="K93" s="223"/>
      <c r="L93" s="229"/>
      <c r="M93" s="224">
        <f t="shared" si="98"/>
        <v>0</v>
      </c>
      <c r="N93" s="224">
        <f t="shared" si="98"/>
        <v>0</v>
      </c>
      <c r="O93" s="231">
        <f t="shared" si="18"/>
        <v>0</v>
      </c>
      <c r="P93" s="392"/>
      <c r="Q93" s="387"/>
      <c r="R93" s="388">
        <f t="shared" si="99"/>
        <v>0</v>
      </c>
      <c r="S93" s="388">
        <f t="shared" si="99"/>
        <v>0</v>
      </c>
      <c r="T93" s="231">
        <f t="shared" si="1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5" customHeight="1" x14ac:dyDescent="0.25">
      <c r="A94" s="72" t="s">
        <v>159</v>
      </c>
      <c r="B94" s="59"/>
      <c r="C94" s="60"/>
      <c r="D94" s="60"/>
      <c r="E94" s="59"/>
      <c r="F94" s="25">
        <f t="shared" si="96"/>
        <v>0</v>
      </c>
      <c r="G94" s="74">
        <f>F94*'Consolidated Budget'!$C$9</f>
        <v>0</v>
      </c>
      <c r="H94" s="197">
        <f t="shared" si="97"/>
        <v>0</v>
      </c>
      <c r="I94" s="25">
        <f t="shared" si="97"/>
        <v>0</v>
      </c>
      <c r="J94" s="198"/>
      <c r="K94" s="223"/>
      <c r="L94" s="229"/>
      <c r="M94" s="224">
        <f t="shared" si="98"/>
        <v>0</v>
      </c>
      <c r="N94" s="224">
        <f t="shared" si="98"/>
        <v>0</v>
      </c>
      <c r="O94" s="231">
        <f t="shared" ref="O94:O102" si="100">IFERROR(L94/I94,0)</f>
        <v>0</v>
      </c>
      <c r="P94" s="392"/>
      <c r="Q94" s="387"/>
      <c r="R94" s="388">
        <f t="shared" si="99"/>
        <v>0</v>
      </c>
      <c r="S94" s="388">
        <f t="shared" si="99"/>
        <v>0</v>
      </c>
      <c r="T94" s="231">
        <f t="shared" ref="T94:T102" si="101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5" customHeight="1" x14ac:dyDescent="0.25">
      <c r="A95" s="72" t="s">
        <v>160</v>
      </c>
      <c r="B95" s="59"/>
      <c r="C95" s="60"/>
      <c r="D95" s="60"/>
      <c r="E95" s="59"/>
      <c r="F95" s="25">
        <f t="shared" si="96"/>
        <v>0</v>
      </c>
      <c r="G95" s="74">
        <f>F95*'Consolidated Budget'!$C$9</f>
        <v>0</v>
      </c>
      <c r="H95" s="208">
        <f t="shared" si="97"/>
        <v>0</v>
      </c>
      <c r="I95" s="209">
        <f t="shared" si="97"/>
        <v>0</v>
      </c>
      <c r="J95" s="210"/>
      <c r="K95" s="225"/>
      <c r="L95" s="246"/>
      <c r="M95" s="226">
        <f t="shared" si="98"/>
        <v>0</v>
      </c>
      <c r="N95" s="226">
        <f t="shared" si="98"/>
        <v>0</v>
      </c>
      <c r="O95" s="232">
        <f t="shared" si="100"/>
        <v>0</v>
      </c>
      <c r="P95" s="393"/>
      <c r="Q95" s="390"/>
      <c r="R95" s="391">
        <f t="shared" si="99"/>
        <v>0</v>
      </c>
      <c r="S95" s="391">
        <f t="shared" si="99"/>
        <v>0</v>
      </c>
      <c r="T95" s="232">
        <f t="shared" si="101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5" customHeight="1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102">SUM(F97:F101)</f>
        <v>0</v>
      </c>
      <c r="G96" s="67">
        <f t="shared" si="102"/>
        <v>0</v>
      </c>
      <c r="H96" s="138">
        <f t="shared" si="102"/>
        <v>0</v>
      </c>
      <c r="I96" s="139">
        <f t="shared" si="102"/>
        <v>0</v>
      </c>
      <c r="J96" s="140"/>
      <c r="K96" s="502">
        <f t="shared" si="102"/>
        <v>0</v>
      </c>
      <c r="L96" s="503">
        <f t="shared" si="102"/>
        <v>0</v>
      </c>
      <c r="M96" s="504">
        <f t="shared" ref="M96:N96" si="103">SUM(M97:M101)</f>
        <v>0</v>
      </c>
      <c r="N96" s="504">
        <f t="shared" si="103"/>
        <v>0</v>
      </c>
      <c r="O96" s="344">
        <f t="shared" si="100"/>
        <v>0</v>
      </c>
      <c r="P96" s="407">
        <f t="shared" ref="P96:S96" si="104">SUM(P97:P101)</f>
        <v>0</v>
      </c>
      <c r="Q96" s="408">
        <f t="shared" si="104"/>
        <v>0</v>
      </c>
      <c r="R96" s="409">
        <f t="shared" si="104"/>
        <v>0</v>
      </c>
      <c r="S96" s="409">
        <f t="shared" si="104"/>
        <v>0</v>
      </c>
      <c r="T96" s="344">
        <f t="shared" si="101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5" customHeight="1" x14ac:dyDescent="0.25">
      <c r="A97" s="72" t="s">
        <v>162</v>
      </c>
      <c r="B97" s="59"/>
      <c r="C97" s="60"/>
      <c r="D97" s="60"/>
      <c r="E97" s="59"/>
      <c r="F97" s="25">
        <f t="shared" ref="F97:F101" si="105">D97*E97</f>
        <v>0</v>
      </c>
      <c r="G97" s="74">
        <f>F97*'Consolidated Budget'!$C$9</f>
        <v>0</v>
      </c>
      <c r="H97" s="205">
        <f t="shared" ref="H97:I101" si="106">F97*$J$8</f>
        <v>0</v>
      </c>
      <c r="I97" s="206">
        <f t="shared" si="106"/>
        <v>0</v>
      </c>
      <c r="J97" s="207"/>
      <c r="K97" s="258"/>
      <c r="L97" s="259"/>
      <c r="M97" s="501">
        <f t="shared" ref="M97:N101" si="107">H97-K97</f>
        <v>0</v>
      </c>
      <c r="N97" s="501">
        <f t="shared" si="107"/>
        <v>0</v>
      </c>
      <c r="O97" s="480">
        <f t="shared" si="100"/>
        <v>0</v>
      </c>
      <c r="P97" s="403"/>
      <c r="Q97" s="384"/>
      <c r="R97" s="385">
        <f t="shared" ref="R97:S101" si="108">H97-P97</f>
        <v>0</v>
      </c>
      <c r="S97" s="385">
        <f t="shared" si="108"/>
        <v>0</v>
      </c>
      <c r="T97" s="452">
        <f t="shared" si="101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5" customHeight="1" x14ac:dyDescent="0.25">
      <c r="A98" s="72" t="s">
        <v>163</v>
      </c>
      <c r="B98" s="59"/>
      <c r="C98" s="60"/>
      <c r="D98" s="60"/>
      <c r="E98" s="59"/>
      <c r="F98" s="25">
        <f t="shared" si="105"/>
        <v>0</v>
      </c>
      <c r="G98" s="74">
        <f>F98*'Consolidated Budget'!$C$9</f>
        <v>0</v>
      </c>
      <c r="H98" s="197">
        <f t="shared" si="106"/>
        <v>0</v>
      </c>
      <c r="I98" s="25">
        <f t="shared" si="106"/>
        <v>0</v>
      </c>
      <c r="J98" s="198"/>
      <c r="K98" s="223"/>
      <c r="L98" s="229"/>
      <c r="M98" s="224">
        <f t="shared" si="107"/>
        <v>0</v>
      </c>
      <c r="N98" s="224">
        <f t="shared" si="107"/>
        <v>0</v>
      </c>
      <c r="O98" s="231">
        <f t="shared" si="100"/>
        <v>0</v>
      </c>
      <c r="P98" s="392"/>
      <c r="Q98" s="387"/>
      <c r="R98" s="388">
        <f t="shared" si="108"/>
        <v>0</v>
      </c>
      <c r="S98" s="388">
        <f t="shared" si="108"/>
        <v>0</v>
      </c>
      <c r="T98" s="231">
        <f t="shared" si="101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5" customHeight="1" x14ac:dyDescent="0.25">
      <c r="A99" s="72" t="s">
        <v>164</v>
      </c>
      <c r="B99" s="59"/>
      <c r="C99" s="60"/>
      <c r="D99" s="60"/>
      <c r="E99" s="59"/>
      <c r="F99" s="25">
        <f t="shared" si="105"/>
        <v>0</v>
      </c>
      <c r="G99" s="74">
        <f>F99*'Consolidated Budget'!$C$9</f>
        <v>0</v>
      </c>
      <c r="H99" s="197">
        <f t="shared" si="106"/>
        <v>0</v>
      </c>
      <c r="I99" s="25">
        <f t="shared" si="106"/>
        <v>0</v>
      </c>
      <c r="J99" s="198"/>
      <c r="K99" s="223"/>
      <c r="L99" s="229"/>
      <c r="M99" s="224">
        <f t="shared" si="107"/>
        <v>0</v>
      </c>
      <c r="N99" s="224">
        <f t="shared" si="107"/>
        <v>0</v>
      </c>
      <c r="O99" s="231">
        <f t="shared" si="100"/>
        <v>0</v>
      </c>
      <c r="P99" s="392"/>
      <c r="Q99" s="387"/>
      <c r="R99" s="388">
        <f t="shared" si="108"/>
        <v>0</v>
      </c>
      <c r="S99" s="388">
        <f t="shared" si="108"/>
        <v>0</v>
      </c>
      <c r="T99" s="231">
        <f t="shared" si="101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5" customHeight="1" x14ac:dyDescent="0.25">
      <c r="A100" s="72" t="s">
        <v>165</v>
      </c>
      <c r="B100" s="59"/>
      <c r="C100" s="60"/>
      <c r="D100" s="60"/>
      <c r="E100" s="59"/>
      <c r="F100" s="25">
        <f t="shared" si="105"/>
        <v>0</v>
      </c>
      <c r="G100" s="74">
        <f>F100*'Consolidated Budget'!$C$9</f>
        <v>0</v>
      </c>
      <c r="H100" s="197">
        <f t="shared" si="106"/>
        <v>0</v>
      </c>
      <c r="I100" s="25">
        <f t="shared" si="106"/>
        <v>0</v>
      </c>
      <c r="J100" s="198"/>
      <c r="K100" s="223"/>
      <c r="L100" s="229"/>
      <c r="M100" s="224">
        <f t="shared" si="107"/>
        <v>0</v>
      </c>
      <c r="N100" s="224">
        <f t="shared" si="107"/>
        <v>0</v>
      </c>
      <c r="O100" s="231">
        <f t="shared" si="100"/>
        <v>0</v>
      </c>
      <c r="P100" s="392"/>
      <c r="Q100" s="387"/>
      <c r="R100" s="388">
        <f t="shared" si="108"/>
        <v>0</v>
      </c>
      <c r="S100" s="388">
        <f t="shared" si="108"/>
        <v>0</v>
      </c>
      <c r="T100" s="231">
        <f t="shared" si="101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5" customHeight="1" x14ac:dyDescent="0.25">
      <c r="A101" s="72" t="s">
        <v>166</v>
      </c>
      <c r="B101" s="59"/>
      <c r="C101" s="60"/>
      <c r="D101" s="60"/>
      <c r="E101" s="59"/>
      <c r="F101" s="25">
        <f t="shared" si="105"/>
        <v>0</v>
      </c>
      <c r="G101" s="74">
        <f>F101*'Consolidated Budget'!$C$9</f>
        <v>0</v>
      </c>
      <c r="H101" s="197">
        <f t="shared" si="106"/>
        <v>0</v>
      </c>
      <c r="I101" s="25">
        <f t="shared" si="106"/>
        <v>0</v>
      </c>
      <c r="J101" s="250"/>
      <c r="K101" s="225"/>
      <c r="L101" s="246"/>
      <c r="M101" s="226">
        <f t="shared" si="107"/>
        <v>0</v>
      </c>
      <c r="N101" s="226">
        <f t="shared" si="107"/>
        <v>0</v>
      </c>
      <c r="O101" s="232">
        <f t="shared" si="100"/>
        <v>0</v>
      </c>
      <c r="P101" s="393"/>
      <c r="Q101" s="390"/>
      <c r="R101" s="391">
        <f t="shared" si="108"/>
        <v>0</v>
      </c>
      <c r="S101" s="391">
        <f t="shared" si="108"/>
        <v>0</v>
      </c>
      <c r="T101" s="232">
        <f t="shared" si="101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5" customHeight="1" thickBot="1" x14ac:dyDescent="0.35">
      <c r="A102" s="508"/>
      <c r="B102" s="509" t="s">
        <v>167</v>
      </c>
      <c r="C102" s="638"/>
      <c r="D102" s="639"/>
      <c r="E102" s="640"/>
      <c r="F102" s="90">
        <f>F30+F36+F42+F48+F54+F60+F66+F72+F78+F84+F90+F96</f>
        <v>0</v>
      </c>
      <c r="G102" s="137">
        <f>G30+G36+G42+G48+G54+G60+G66+G72+G78+G84+G90+G96</f>
        <v>0</v>
      </c>
      <c r="H102" s="281">
        <f>H30+H36+H42+H48+H54+H60+H66+H72+H78+H84+H90+H96</f>
        <v>0</v>
      </c>
      <c r="I102" s="282">
        <f>I30+I36+I42+I48+I54+I60+I66+I72+I78+I84+I90+I96</f>
        <v>0</v>
      </c>
      <c r="J102" s="283"/>
      <c r="K102" s="284">
        <f>K30+K36+K42+K48+K54+K60+K66+K72+K78+K84+K90+K96</f>
        <v>0</v>
      </c>
      <c r="L102" s="285">
        <f>L30+L36+L42+L48+L54+L60+L66+L72+L78+L84+L90+L96</f>
        <v>0</v>
      </c>
      <c r="M102" s="286">
        <f>M30+M36+M42+M48+M54+M60+M66+M72+M78+M84+M90+M96</f>
        <v>0</v>
      </c>
      <c r="N102" s="286">
        <f>N30+N36+N42+N48+N54+N60+N66+N72+N78+N84+N90+N96</f>
        <v>0</v>
      </c>
      <c r="O102" s="295">
        <f t="shared" si="100"/>
        <v>0</v>
      </c>
      <c r="P102" s="411">
        <f>P30+P36+P42+P48+P54+P60+P66+P72+P78+P84+P90+P96</f>
        <v>0</v>
      </c>
      <c r="Q102" s="412">
        <f>Q30+Q36+Q42+Q48+Q54+Q60+Q66+Q72+Q78+Q84+Q90+Q96</f>
        <v>0</v>
      </c>
      <c r="R102" s="413">
        <f>R30+R36+R42+R48+R54+R60+R66+R72+R78+R84+R90+R96</f>
        <v>0</v>
      </c>
      <c r="S102" s="413">
        <f>S30+S36+S42+S48+S54+S60+S66+S72+S78+S84+S90+S96</f>
        <v>0</v>
      </c>
      <c r="T102" s="295">
        <f t="shared" si="101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5" customHeight="1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5" customHeight="1" thickBot="1" x14ac:dyDescent="0.35">
      <c r="A104" s="260">
        <v>3</v>
      </c>
      <c r="B104" s="261" t="s">
        <v>168</v>
      </c>
      <c r="C104" s="262"/>
      <c r="D104" s="263"/>
      <c r="E104" s="264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5" customHeight="1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:O114" si="109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10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5" customHeight="1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:F108" si="111">D106*E106</f>
        <v>0</v>
      </c>
      <c r="G106" s="74">
        <f>F106*'Consolidated Budget'!$C$9</f>
        <v>0</v>
      </c>
      <c r="H106" s="205">
        <f t="shared" ref="H106:I108" si="112">F106*$J$8</f>
        <v>0</v>
      </c>
      <c r="I106" s="206">
        <f t="shared" si="112"/>
        <v>0</v>
      </c>
      <c r="J106" s="207"/>
      <c r="K106" s="220"/>
      <c r="L106" s="212"/>
      <c r="M106" s="222">
        <f t="shared" ref="M106:N106" si="113">H106-K106</f>
        <v>0</v>
      </c>
      <c r="N106" s="222">
        <f t="shared" si="113"/>
        <v>0</v>
      </c>
      <c r="O106" s="234">
        <f t="shared" si="109"/>
        <v>0</v>
      </c>
      <c r="P106" s="410"/>
      <c r="Q106" s="384"/>
      <c r="R106" s="385">
        <f t="shared" ref="R106:S108" si="114">H106-P106</f>
        <v>0</v>
      </c>
      <c r="S106" s="385">
        <f t="shared" si="114"/>
        <v>0</v>
      </c>
      <c r="T106" s="234">
        <f t="shared" si="110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5" customHeight="1" x14ac:dyDescent="0.25">
      <c r="A107" s="72" t="s">
        <v>172</v>
      </c>
      <c r="B107" s="59" t="s">
        <v>173</v>
      </c>
      <c r="C107" s="60"/>
      <c r="D107" s="60"/>
      <c r="E107" s="59"/>
      <c r="F107" s="25">
        <f t="shared" si="111"/>
        <v>0</v>
      </c>
      <c r="G107" s="74">
        <f>F107*'Consolidated Budget'!$C$9</f>
        <v>0</v>
      </c>
      <c r="H107" s="475">
        <f t="shared" si="112"/>
        <v>0</v>
      </c>
      <c r="I107" s="476">
        <f t="shared" si="112"/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si="114"/>
        <v>0</v>
      </c>
      <c r="S107" s="385">
        <f t="shared" si="114"/>
        <v>0</v>
      </c>
      <c r="T107" s="234">
        <f t="shared" si="110"/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5" customHeight="1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11"/>
        <v>0</v>
      </c>
      <c r="G108" s="74">
        <f>F108*'Consolidated Budget'!$C$9</f>
        <v>0</v>
      </c>
      <c r="H108" s="475">
        <f t="shared" si="112"/>
        <v>0</v>
      </c>
      <c r="I108" s="476">
        <f t="shared" si="112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14"/>
        <v>0</v>
      </c>
      <c r="S108" s="385">
        <f t="shared" si="114"/>
        <v>0</v>
      </c>
      <c r="T108" s="234">
        <f t="shared" si="110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5" customHeight="1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15">SUM(F110:F113)</f>
        <v>0</v>
      </c>
      <c r="G109" s="142">
        <f t="shared" si="115"/>
        <v>0</v>
      </c>
      <c r="H109" s="143">
        <f t="shared" si="115"/>
        <v>0</v>
      </c>
      <c r="I109" s="251">
        <f t="shared" si="115"/>
        <v>0</v>
      </c>
      <c r="J109" s="252"/>
      <c r="K109" s="319">
        <f t="shared" si="115"/>
        <v>0</v>
      </c>
      <c r="L109" s="320">
        <f t="shared" si="115"/>
        <v>0</v>
      </c>
      <c r="M109" s="513">
        <f t="shared" ref="M109:N109" si="116">SUM(M110:M113)</f>
        <v>0</v>
      </c>
      <c r="N109" s="513">
        <f t="shared" si="116"/>
        <v>0</v>
      </c>
      <c r="O109" s="453">
        <f t="shared" si="109"/>
        <v>0</v>
      </c>
      <c r="P109" s="419">
        <f t="shared" ref="P109:S109" si="117">SUM(P110:P113)</f>
        <v>0</v>
      </c>
      <c r="Q109" s="420">
        <f t="shared" si="117"/>
        <v>0</v>
      </c>
      <c r="R109" s="421">
        <f t="shared" si="117"/>
        <v>0</v>
      </c>
      <c r="S109" s="421">
        <f t="shared" si="117"/>
        <v>0</v>
      </c>
      <c r="T109" s="456">
        <f t="shared" si="110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5" customHeight="1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18">D110*E110</f>
        <v>0</v>
      </c>
      <c r="G110" s="74">
        <f>F110*'Consolidated Budget'!$C$9</f>
        <v>0</v>
      </c>
      <c r="H110" s="205">
        <f t="shared" ref="H110:I113" si="119">F110*$J$8</f>
        <v>0</v>
      </c>
      <c r="I110" s="206">
        <f t="shared" si="119"/>
        <v>0</v>
      </c>
      <c r="J110" s="207"/>
      <c r="K110" s="220"/>
      <c r="L110" s="212"/>
      <c r="M110" s="222">
        <f t="shared" ref="M110:N113" si="120">H110-K110</f>
        <v>0</v>
      </c>
      <c r="N110" s="222">
        <f t="shared" si="120"/>
        <v>0</v>
      </c>
      <c r="O110" s="234">
        <f t="shared" si="109"/>
        <v>0</v>
      </c>
      <c r="P110" s="410"/>
      <c r="Q110" s="384"/>
      <c r="R110" s="385">
        <f t="shared" ref="R110:S113" si="121">H110-P110</f>
        <v>0</v>
      </c>
      <c r="S110" s="385">
        <f t="shared" si="121"/>
        <v>0</v>
      </c>
      <c r="T110" s="234">
        <f t="shared" si="110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5" customHeight="1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18"/>
        <v>0</v>
      </c>
      <c r="G111" s="74">
        <f>F111*'Consolidated Budget'!$C$9</f>
        <v>0</v>
      </c>
      <c r="H111" s="197">
        <f t="shared" si="119"/>
        <v>0</v>
      </c>
      <c r="I111" s="25">
        <f t="shared" si="119"/>
        <v>0</v>
      </c>
      <c r="J111" s="198"/>
      <c r="K111" s="223"/>
      <c r="L111" s="229"/>
      <c r="M111" s="224">
        <f t="shared" si="120"/>
        <v>0</v>
      </c>
      <c r="N111" s="224">
        <f t="shared" si="120"/>
        <v>0</v>
      </c>
      <c r="O111" s="231">
        <f t="shared" si="109"/>
        <v>0</v>
      </c>
      <c r="P111" s="392"/>
      <c r="Q111" s="387"/>
      <c r="R111" s="388">
        <f t="shared" si="121"/>
        <v>0</v>
      </c>
      <c r="S111" s="388">
        <f t="shared" si="121"/>
        <v>0</v>
      </c>
      <c r="T111" s="231">
        <f t="shared" si="110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5" customHeight="1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18"/>
        <v>0</v>
      </c>
      <c r="G112" s="74">
        <f>F112*'Consolidated Budget'!$C$9</f>
        <v>0</v>
      </c>
      <c r="H112" s="197">
        <f t="shared" si="119"/>
        <v>0</v>
      </c>
      <c r="I112" s="25">
        <f t="shared" si="119"/>
        <v>0</v>
      </c>
      <c r="J112" s="198"/>
      <c r="K112" s="223"/>
      <c r="L112" s="229"/>
      <c r="M112" s="224">
        <f t="shared" si="120"/>
        <v>0</v>
      </c>
      <c r="N112" s="224">
        <f t="shared" si="120"/>
        <v>0</v>
      </c>
      <c r="O112" s="231">
        <f t="shared" si="109"/>
        <v>0</v>
      </c>
      <c r="P112" s="392"/>
      <c r="Q112" s="387"/>
      <c r="R112" s="388">
        <f t="shared" si="121"/>
        <v>0</v>
      </c>
      <c r="S112" s="388">
        <f t="shared" si="121"/>
        <v>0</v>
      </c>
      <c r="T112" s="231">
        <f t="shared" si="110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5" customHeight="1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18"/>
        <v>0</v>
      </c>
      <c r="G113" s="74">
        <f>F113*'Consolidated Budget'!$C$9</f>
        <v>0</v>
      </c>
      <c r="H113" s="208">
        <f t="shared" si="119"/>
        <v>0</v>
      </c>
      <c r="I113" s="209">
        <f t="shared" si="119"/>
        <v>0</v>
      </c>
      <c r="J113" s="210"/>
      <c r="K113" s="225"/>
      <c r="L113" s="246"/>
      <c r="M113" s="226">
        <f t="shared" si="120"/>
        <v>0</v>
      </c>
      <c r="N113" s="226">
        <f t="shared" si="120"/>
        <v>0</v>
      </c>
      <c r="O113" s="232">
        <f t="shared" si="109"/>
        <v>0</v>
      </c>
      <c r="P113" s="393"/>
      <c r="Q113" s="390"/>
      <c r="R113" s="391">
        <f t="shared" si="121"/>
        <v>0</v>
      </c>
      <c r="S113" s="391">
        <f t="shared" si="121"/>
        <v>0</v>
      </c>
      <c r="T113" s="232">
        <f t="shared" si="110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5" customHeight="1" thickBot="1" x14ac:dyDescent="0.35">
      <c r="A114" s="514"/>
      <c r="B114" s="515" t="s">
        <v>185</v>
      </c>
      <c r="C114" s="516"/>
      <c r="D114" s="517"/>
      <c r="E114" s="518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09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10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5" customHeight="1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5" customHeight="1" thickBot="1" x14ac:dyDescent="0.35">
      <c r="A116" s="260">
        <v>4</v>
      </c>
      <c r="B116" s="261" t="s">
        <v>186</v>
      </c>
      <c r="C116" s="262"/>
      <c r="D116" s="263"/>
      <c r="E116" s="264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5" customHeight="1" x14ac:dyDescent="0.25">
      <c r="A117" s="93" t="s">
        <v>187</v>
      </c>
      <c r="B117" s="59" t="s">
        <v>188</v>
      </c>
      <c r="C117" s="60"/>
      <c r="D117" s="60"/>
      <c r="E117" s="59"/>
      <c r="F117" s="476">
        <f t="shared" ref="F117:F118" si="122">D117*E117</f>
        <v>0</v>
      </c>
      <c r="G117" s="61">
        <f>F117*'Consolidated Budget'!$C$9</f>
        <v>0</v>
      </c>
      <c r="H117" s="253">
        <f t="shared" ref="H117:I122" si="123">F117*$J$8</f>
        <v>0</v>
      </c>
      <c r="I117" s="254">
        <f t="shared" si="123"/>
        <v>0</v>
      </c>
      <c r="J117" s="255"/>
      <c r="K117" s="220"/>
      <c r="L117" s="212"/>
      <c r="M117" s="222">
        <f t="shared" ref="M117:N122" si="124">H117-K117</f>
        <v>0</v>
      </c>
      <c r="N117" s="222">
        <f t="shared" si="124"/>
        <v>0</v>
      </c>
      <c r="O117" s="234">
        <f t="shared" ref="O117:O123" si="125">IFERROR(L117/I117,0)</f>
        <v>0</v>
      </c>
      <c r="P117" s="410"/>
      <c r="Q117" s="384"/>
      <c r="R117" s="385">
        <f t="shared" ref="R117:S122" si="126">H117-P117</f>
        <v>0</v>
      </c>
      <c r="S117" s="385">
        <f t="shared" si="126"/>
        <v>0</v>
      </c>
      <c r="T117" s="234">
        <f t="shared" ref="T117:T123" si="127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5" customHeight="1" x14ac:dyDescent="0.25">
      <c r="A118" s="92" t="s">
        <v>189</v>
      </c>
      <c r="B118" s="59" t="s">
        <v>190</v>
      </c>
      <c r="C118" s="60"/>
      <c r="D118" s="60"/>
      <c r="E118" s="59"/>
      <c r="F118" s="25">
        <f t="shared" si="122"/>
        <v>0</v>
      </c>
      <c r="G118" s="74">
        <f>F118*'Consolidated Budget'!$C$9</f>
        <v>0</v>
      </c>
      <c r="H118" s="197">
        <f t="shared" si="123"/>
        <v>0</v>
      </c>
      <c r="I118" s="25">
        <f t="shared" si="123"/>
        <v>0</v>
      </c>
      <c r="J118" s="198"/>
      <c r="K118" s="223"/>
      <c r="L118" s="229"/>
      <c r="M118" s="224">
        <f t="shared" si="124"/>
        <v>0</v>
      </c>
      <c r="N118" s="224">
        <f t="shared" si="124"/>
        <v>0</v>
      </c>
      <c r="O118" s="231">
        <f t="shared" si="125"/>
        <v>0</v>
      </c>
      <c r="P118" s="392"/>
      <c r="Q118" s="387"/>
      <c r="R118" s="388">
        <f t="shared" si="126"/>
        <v>0</v>
      </c>
      <c r="S118" s="388">
        <f t="shared" si="126"/>
        <v>0</v>
      </c>
      <c r="T118" s="231">
        <f t="shared" si="127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5" customHeight="1" x14ac:dyDescent="0.25">
      <c r="A119" s="92" t="s">
        <v>191</v>
      </c>
      <c r="B119" s="59" t="s">
        <v>192</v>
      </c>
      <c r="C119" s="60"/>
      <c r="D119" s="60"/>
      <c r="E119" s="59"/>
      <c r="F119" s="25">
        <f t="shared" ref="F119" si="128">D119*E119</f>
        <v>0</v>
      </c>
      <c r="G119" s="74">
        <f>F119*'Consolidated Budget'!$C$9</f>
        <v>0</v>
      </c>
      <c r="H119" s="197">
        <f t="shared" si="123"/>
        <v>0</v>
      </c>
      <c r="I119" s="25">
        <f t="shared" si="123"/>
        <v>0</v>
      </c>
      <c r="J119" s="198"/>
      <c r="K119" s="223"/>
      <c r="L119" s="229"/>
      <c r="M119" s="224">
        <f t="shared" si="124"/>
        <v>0</v>
      </c>
      <c r="N119" s="224">
        <f t="shared" si="124"/>
        <v>0</v>
      </c>
      <c r="O119" s="231">
        <f t="shared" si="125"/>
        <v>0</v>
      </c>
      <c r="P119" s="392"/>
      <c r="Q119" s="387"/>
      <c r="R119" s="388">
        <f t="shared" si="126"/>
        <v>0</v>
      </c>
      <c r="S119" s="388">
        <f t="shared" si="126"/>
        <v>0</v>
      </c>
      <c r="T119" s="231">
        <f t="shared" si="127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5" customHeight="1" x14ac:dyDescent="0.25">
      <c r="A120" s="92" t="s">
        <v>193</v>
      </c>
      <c r="B120" s="59" t="s">
        <v>194</v>
      </c>
      <c r="C120" s="60"/>
      <c r="D120" s="60"/>
      <c r="E120" s="59"/>
      <c r="F120" s="25">
        <f t="shared" ref="F120:F122" si="129">D120*E120</f>
        <v>0</v>
      </c>
      <c r="G120" s="74">
        <f>F120*'Consolidated Budget'!$C$9</f>
        <v>0</v>
      </c>
      <c r="H120" s="197">
        <f t="shared" si="123"/>
        <v>0</v>
      </c>
      <c r="I120" s="25">
        <f t="shared" si="123"/>
        <v>0</v>
      </c>
      <c r="J120" s="198"/>
      <c r="K120" s="223"/>
      <c r="L120" s="229"/>
      <c r="M120" s="224">
        <f t="shared" si="124"/>
        <v>0</v>
      </c>
      <c r="N120" s="224">
        <f t="shared" si="124"/>
        <v>0</v>
      </c>
      <c r="O120" s="231">
        <f t="shared" si="125"/>
        <v>0</v>
      </c>
      <c r="P120" s="392"/>
      <c r="Q120" s="387"/>
      <c r="R120" s="388">
        <f t="shared" si="126"/>
        <v>0</v>
      </c>
      <c r="S120" s="388">
        <f t="shared" si="126"/>
        <v>0</v>
      </c>
      <c r="T120" s="231">
        <f t="shared" si="127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5" customHeight="1" x14ac:dyDescent="0.25">
      <c r="A121" s="92" t="s">
        <v>195</v>
      </c>
      <c r="B121" s="59" t="s">
        <v>196</v>
      </c>
      <c r="C121" s="60"/>
      <c r="D121" s="60"/>
      <c r="E121" s="59"/>
      <c r="F121" s="25">
        <f t="shared" si="129"/>
        <v>0</v>
      </c>
      <c r="G121" s="74">
        <f>F121*'Consolidated Budget'!$C$9</f>
        <v>0</v>
      </c>
      <c r="H121" s="197">
        <f t="shared" si="123"/>
        <v>0</v>
      </c>
      <c r="I121" s="25">
        <f t="shared" si="123"/>
        <v>0</v>
      </c>
      <c r="J121" s="198"/>
      <c r="K121" s="223"/>
      <c r="L121" s="229"/>
      <c r="M121" s="224">
        <f t="shared" si="124"/>
        <v>0</v>
      </c>
      <c r="N121" s="224">
        <f t="shared" si="124"/>
        <v>0</v>
      </c>
      <c r="O121" s="231">
        <f t="shared" si="125"/>
        <v>0</v>
      </c>
      <c r="P121" s="392"/>
      <c r="Q121" s="387"/>
      <c r="R121" s="388">
        <f t="shared" si="126"/>
        <v>0</v>
      </c>
      <c r="S121" s="388">
        <f t="shared" si="126"/>
        <v>0</v>
      </c>
      <c r="T121" s="231">
        <f t="shared" si="127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5" customHeight="1" x14ac:dyDescent="0.25">
      <c r="A122" s="92" t="s">
        <v>197</v>
      </c>
      <c r="B122" s="59" t="s">
        <v>198</v>
      </c>
      <c r="C122" s="60"/>
      <c r="D122" s="60"/>
      <c r="E122" s="59"/>
      <c r="F122" s="25">
        <f t="shared" si="129"/>
        <v>0</v>
      </c>
      <c r="G122" s="74">
        <f>F122*'Consolidated Budget'!$C$9</f>
        <v>0</v>
      </c>
      <c r="H122" s="208">
        <f t="shared" si="123"/>
        <v>0</v>
      </c>
      <c r="I122" s="209">
        <f t="shared" si="123"/>
        <v>0</v>
      </c>
      <c r="J122" s="210"/>
      <c r="K122" s="225"/>
      <c r="L122" s="246"/>
      <c r="M122" s="226">
        <f t="shared" si="124"/>
        <v>0</v>
      </c>
      <c r="N122" s="226">
        <f t="shared" si="124"/>
        <v>0</v>
      </c>
      <c r="O122" s="232">
        <f t="shared" si="125"/>
        <v>0</v>
      </c>
      <c r="P122" s="393"/>
      <c r="Q122" s="390"/>
      <c r="R122" s="391">
        <f t="shared" si="126"/>
        <v>0</v>
      </c>
      <c r="S122" s="391">
        <f t="shared" si="126"/>
        <v>0</v>
      </c>
      <c r="T122" s="232">
        <f t="shared" si="127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5" customHeight="1" thickBot="1" x14ac:dyDescent="0.35">
      <c r="A123" s="514"/>
      <c r="B123" s="515" t="s">
        <v>199</v>
      </c>
      <c r="C123" s="516"/>
      <c r="D123" s="517"/>
      <c r="E123" s="518"/>
      <c r="F123" s="519">
        <f t="shared" ref="F123:L123" si="130">SUM(F117:F122)</f>
        <v>0</v>
      </c>
      <c r="G123" s="519">
        <f t="shared" si="130"/>
        <v>0</v>
      </c>
      <c r="H123" s="269">
        <f t="shared" si="130"/>
        <v>0</v>
      </c>
      <c r="I123" s="270">
        <f t="shared" si="130"/>
        <v>0</v>
      </c>
      <c r="J123" s="271"/>
      <c r="K123" s="321">
        <f t="shared" si="130"/>
        <v>0</v>
      </c>
      <c r="L123" s="322">
        <f t="shared" si="130"/>
        <v>0</v>
      </c>
      <c r="M123" s="296">
        <f t="shared" ref="M123:N123" si="131">SUM(M117:M122)</f>
        <v>0</v>
      </c>
      <c r="N123" s="296">
        <f t="shared" si="131"/>
        <v>0</v>
      </c>
      <c r="O123" s="337">
        <f t="shared" si="125"/>
        <v>0</v>
      </c>
      <c r="P123" s="422">
        <f t="shared" ref="P123:S123" si="132">SUM(P117:P122)</f>
        <v>0</v>
      </c>
      <c r="Q123" s="423">
        <f t="shared" si="132"/>
        <v>0</v>
      </c>
      <c r="R123" s="424">
        <f t="shared" si="132"/>
        <v>0</v>
      </c>
      <c r="S123" s="424">
        <f t="shared" si="132"/>
        <v>0</v>
      </c>
      <c r="T123" s="457">
        <f t="shared" si="127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5" customHeight="1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5" customHeight="1" thickBot="1" x14ac:dyDescent="0.35">
      <c r="A125" s="260">
        <v>5</v>
      </c>
      <c r="B125" s="261" t="s">
        <v>200</v>
      </c>
      <c r="C125" s="262"/>
      <c r="D125" s="263"/>
      <c r="E125" s="264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5" customHeight="1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N135" si="133">H126-K126</f>
        <v>0</v>
      </c>
      <c r="N126" s="325">
        <f t="shared" si="133"/>
        <v>0</v>
      </c>
      <c r="O126" s="339">
        <f t="shared" ref="O126:O136" si="134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:S126" si="135">M126-P126</f>
        <v>0</v>
      </c>
      <c r="S126" s="418">
        <f t="shared" si="135"/>
        <v>0</v>
      </c>
      <c r="T126" s="447">
        <f t="shared" ref="T126:T136" si="136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5" customHeight="1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137">D127*E127</f>
        <v>0</v>
      </c>
      <c r="G127" s="74">
        <f>F127*'Consolidated Budget'!$C$9</f>
        <v>0</v>
      </c>
      <c r="H127" s="194">
        <f t="shared" ref="H127:I128" si="138">F127*$J$8</f>
        <v>0</v>
      </c>
      <c r="I127" s="195">
        <f t="shared" si="138"/>
        <v>0</v>
      </c>
      <c r="J127" s="196"/>
      <c r="K127" s="220"/>
      <c r="L127" s="212"/>
      <c r="M127" s="222">
        <f t="shared" si="133"/>
        <v>0</v>
      </c>
      <c r="N127" s="222">
        <f t="shared" si="133"/>
        <v>0</v>
      </c>
      <c r="O127" s="234">
        <f t="shared" si="134"/>
        <v>0</v>
      </c>
      <c r="P127" s="410"/>
      <c r="Q127" s="384"/>
      <c r="R127" s="385">
        <f t="shared" ref="R127:S128" si="139">H127-P127</f>
        <v>0</v>
      </c>
      <c r="S127" s="385">
        <f t="shared" si="139"/>
        <v>0</v>
      </c>
      <c r="T127" s="234">
        <f t="shared" si="136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5" customHeight="1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137"/>
        <v>0</v>
      </c>
      <c r="G128" s="74">
        <f>F128*'Consolidated Budget'!$C$9</f>
        <v>0</v>
      </c>
      <c r="H128" s="199">
        <f t="shared" si="138"/>
        <v>0</v>
      </c>
      <c r="I128" s="200">
        <f t="shared" si="138"/>
        <v>0</v>
      </c>
      <c r="J128" s="201"/>
      <c r="K128" s="225"/>
      <c r="L128" s="246"/>
      <c r="M128" s="226">
        <f t="shared" si="133"/>
        <v>0</v>
      </c>
      <c r="N128" s="226">
        <f t="shared" si="133"/>
        <v>0</v>
      </c>
      <c r="O128" s="232">
        <f t="shared" si="134"/>
        <v>0</v>
      </c>
      <c r="P128" s="393"/>
      <c r="Q128" s="390"/>
      <c r="R128" s="391">
        <f t="shared" si="139"/>
        <v>0</v>
      </c>
      <c r="S128" s="391">
        <f t="shared" si="139"/>
        <v>0</v>
      </c>
      <c r="T128" s="232">
        <f t="shared" si="136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5" customHeight="1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140">SUM(F130:F131)</f>
        <v>0</v>
      </c>
      <c r="G129" s="192">
        <f t="shared" si="140"/>
        <v>0</v>
      </c>
      <c r="H129" s="193">
        <f t="shared" si="140"/>
        <v>0</v>
      </c>
      <c r="I129" s="67">
        <f t="shared" si="140"/>
        <v>0</v>
      </c>
      <c r="J129" s="192"/>
      <c r="K129" s="193">
        <f t="shared" si="140"/>
        <v>0</v>
      </c>
      <c r="L129" s="67">
        <f t="shared" si="140"/>
        <v>0</v>
      </c>
      <c r="M129" s="504">
        <f t="shared" si="133"/>
        <v>0</v>
      </c>
      <c r="N129" s="504">
        <f t="shared" si="133"/>
        <v>0</v>
      </c>
      <c r="O129" s="344">
        <f t="shared" si="134"/>
        <v>0</v>
      </c>
      <c r="P129" s="419">
        <f t="shared" ref="P129:Q129" si="141">SUM(P130:P131)</f>
        <v>0</v>
      </c>
      <c r="Q129" s="420">
        <f t="shared" si="141"/>
        <v>0</v>
      </c>
      <c r="R129" s="421">
        <f t="shared" ref="R129:S129" si="142">M129-P129</f>
        <v>0</v>
      </c>
      <c r="S129" s="421">
        <f t="shared" si="142"/>
        <v>0</v>
      </c>
      <c r="T129" s="456">
        <f t="shared" si="136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5" customHeight="1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143">D130*E130</f>
        <v>0</v>
      </c>
      <c r="G130" s="74">
        <f>F130*'Consolidated Budget'!$C$9</f>
        <v>0</v>
      </c>
      <c r="H130" s="194">
        <f t="shared" ref="H130:I131" si="144">F130*$J$8</f>
        <v>0</v>
      </c>
      <c r="I130" s="195">
        <f t="shared" si="144"/>
        <v>0</v>
      </c>
      <c r="J130" s="196"/>
      <c r="K130" s="220"/>
      <c r="L130" s="212"/>
      <c r="M130" s="222">
        <f t="shared" si="133"/>
        <v>0</v>
      </c>
      <c r="N130" s="222">
        <f t="shared" si="133"/>
        <v>0</v>
      </c>
      <c r="O130" s="234">
        <f t="shared" si="134"/>
        <v>0</v>
      </c>
      <c r="P130" s="410"/>
      <c r="Q130" s="384"/>
      <c r="R130" s="385">
        <f t="shared" ref="R130:S131" si="145">H130-P130</f>
        <v>0</v>
      </c>
      <c r="S130" s="385">
        <f t="shared" si="145"/>
        <v>0</v>
      </c>
      <c r="T130" s="234">
        <f t="shared" si="136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5" customHeight="1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143"/>
        <v>0</v>
      </c>
      <c r="G131" s="74">
        <f>F131*'Consolidated Budget'!$C$9</f>
        <v>0</v>
      </c>
      <c r="H131" s="256">
        <f t="shared" si="144"/>
        <v>0</v>
      </c>
      <c r="I131" s="257">
        <f t="shared" si="144"/>
        <v>0</v>
      </c>
      <c r="J131" s="250"/>
      <c r="K131" s="225"/>
      <c r="L131" s="246"/>
      <c r="M131" s="226">
        <f t="shared" si="133"/>
        <v>0</v>
      </c>
      <c r="N131" s="226">
        <f t="shared" si="133"/>
        <v>0</v>
      </c>
      <c r="O131" s="232">
        <f t="shared" si="134"/>
        <v>0</v>
      </c>
      <c r="P131" s="393"/>
      <c r="Q131" s="390"/>
      <c r="R131" s="391">
        <f t="shared" si="145"/>
        <v>0</v>
      </c>
      <c r="S131" s="391">
        <f t="shared" si="145"/>
        <v>0</v>
      </c>
      <c r="T131" s="232">
        <f t="shared" si="136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5" customHeight="1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146">SUM(F133:F135)</f>
        <v>0</v>
      </c>
      <c r="G132" s="67">
        <f t="shared" si="146"/>
        <v>0</v>
      </c>
      <c r="H132" s="193">
        <f t="shared" si="146"/>
        <v>0</v>
      </c>
      <c r="I132" s="67">
        <f t="shared" si="146"/>
        <v>0</v>
      </c>
      <c r="J132" s="192"/>
      <c r="K132" s="193">
        <f t="shared" si="146"/>
        <v>0</v>
      </c>
      <c r="L132" s="67">
        <f t="shared" si="146"/>
        <v>0</v>
      </c>
      <c r="M132" s="504">
        <f t="shared" si="133"/>
        <v>0</v>
      </c>
      <c r="N132" s="504">
        <f t="shared" si="133"/>
        <v>0</v>
      </c>
      <c r="O132" s="344">
        <f t="shared" si="134"/>
        <v>0</v>
      </c>
      <c r="P132" s="419">
        <f t="shared" ref="P132:Q132" si="147">SUM(P133:P135)</f>
        <v>0</v>
      </c>
      <c r="Q132" s="420">
        <f t="shared" si="147"/>
        <v>0</v>
      </c>
      <c r="R132" s="421">
        <f t="shared" ref="R132:S132" si="148">M132-P132</f>
        <v>0</v>
      </c>
      <c r="S132" s="421">
        <f t="shared" si="148"/>
        <v>0</v>
      </c>
      <c r="T132" s="456">
        <f t="shared" si="136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5" customHeight="1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149">D133*E133</f>
        <v>0</v>
      </c>
      <c r="G133" s="74">
        <f>F133*'Consolidated Budget'!$C$9</f>
        <v>0</v>
      </c>
      <c r="H133" s="194">
        <f t="shared" ref="H133:I135" si="150">F133*$J$8</f>
        <v>0</v>
      </c>
      <c r="I133" s="195">
        <f t="shared" si="150"/>
        <v>0</v>
      </c>
      <c r="J133" s="196"/>
      <c r="K133" s="220"/>
      <c r="L133" s="212"/>
      <c r="M133" s="222">
        <f t="shared" si="133"/>
        <v>0</v>
      </c>
      <c r="N133" s="222">
        <f t="shared" si="133"/>
        <v>0</v>
      </c>
      <c r="O133" s="234">
        <f t="shared" si="134"/>
        <v>0</v>
      </c>
      <c r="P133" s="410"/>
      <c r="Q133" s="384"/>
      <c r="R133" s="385">
        <f t="shared" ref="R133:S135" si="151">H133-P133</f>
        <v>0</v>
      </c>
      <c r="S133" s="385">
        <f t="shared" si="151"/>
        <v>0</v>
      </c>
      <c r="T133" s="234">
        <f t="shared" si="136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5" customHeight="1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149"/>
        <v>0</v>
      </c>
      <c r="G134" s="74">
        <f>F134*'Consolidated Budget'!$C$9</f>
        <v>0</v>
      </c>
      <c r="H134" s="197">
        <f t="shared" si="150"/>
        <v>0</v>
      </c>
      <c r="I134" s="25">
        <f t="shared" si="150"/>
        <v>0</v>
      </c>
      <c r="J134" s="198"/>
      <c r="K134" s="223"/>
      <c r="L134" s="229"/>
      <c r="M134" s="224">
        <f t="shared" si="133"/>
        <v>0</v>
      </c>
      <c r="N134" s="224">
        <f t="shared" si="133"/>
        <v>0</v>
      </c>
      <c r="O134" s="231">
        <f t="shared" si="134"/>
        <v>0</v>
      </c>
      <c r="P134" s="392"/>
      <c r="Q134" s="387"/>
      <c r="R134" s="388">
        <f t="shared" si="151"/>
        <v>0</v>
      </c>
      <c r="S134" s="388">
        <f t="shared" si="151"/>
        <v>0</v>
      </c>
      <c r="T134" s="231">
        <f t="shared" si="136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5" customHeight="1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149"/>
        <v>0</v>
      </c>
      <c r="G135" s="74">
        <f>F135*'Consolidated Budget'!$C$9</f>
        <v>0</v>
      </c>
      <c r="H135" s="208">
        <f t="shared" si="150"/>
        <v>0</v>
      </c>
      <c r="I135" s="209">
        <f t="shared" si="150"/>
        <v>0</v>
      </c>
      <c r="J135" s="210"/>
      <c r="K135" s="225"/>
      <c r="L135" s="246"/>
      <c r="M135" s="226">
        <f t="shared" si="133"/>
        <v>0</v>
      </c>
      <c r="N135" s="226">
        <f t="shared" si="133"/>
        <v>0</v>
      </c>
      <c r="O135" s="232">
        <f t="shared" si="134"/>
        <v>0</v>
      </c>
      <c r="P135" s="393"/>
      <c r="Q135" s="390"/>
      <c r="R135" s="391">
        <f t="shared" si="151"/>
        <v>0</v>
      </c>
      <c r="S135" s="391">
        <f t="shared" si="151"/>
        <v>0</v>
      </c>
      <c r="T135" s="232">
        <f t="shared" si="136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5" customHeight="1" thickBot="1" x14ac:dyDescent="0.35">
      <c r="A136" s="514"/>
      <c r="B136" s="515" t="s">
        <v>221</v>
      </c>
      <c r="C136" s="516"/>
      <c r="D136" s="517"/>
      <c r="E136" s="518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134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136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5" customHeight="1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5" customHeight="1" thickBot="1" x14ac:dyDescent="0.35">
      <c r="A138" s="260">
        <v>6</v>
      </c>
      <c r="B138" s="261" t="s">
        <v>222</v>
      </c>
      <c r="C138" s="262"/>
      <c r="D138" s="263"/>
      <c r="E138" s="264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5" customHeight="1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152">D139*E139</f>
        <v>0</v>
      </c>
      <c r="G139" s="74">
        <f>F139*'Consolidated Budget'!$C$9</f>
        <v>0</v>
      </c>
      <c r="H139" s="253">
        <f t="shared" ref="H139:I142" si="153">F139*$J$8</f>
        <v>0</v>
      </c>
      <c r="I139" s="254">
        <f t="shared" si="153"/>
        <v>0</v>
      </c>
      <c r="J139" s="255"/>
      <c r="K139" s="237"/>
      <c r="L139" s="238"/>
      <c r="M139" s="311">
        <f t="shared" ref="M139:N142" si="154">H139-K139</f>
        <v>0</v>
      </c>
      <c r="N139" s="311">
        <f t="shared" si="154"/>
        <v>0</v>
      </c>
      <c r="O139" s="234">
        <f t="shared" ref="O139:O145" si="155">IFERROR(L139/I139,0)</f>
        <v>0</v>
      </c>
      <c r="P139" s="434"/>
      <c r="Q139" s="384"/>
      <c r="R139" s="385">
        <f t="shared" ref="R139:S142" si="156">H139-P139</f>
        <v>0</v>
      </c>
      <c r="S139" s="385">
        <f t="shared" si="156"/>
        <v>0</v>
      </c>
      <c r="T139" s="448">
        <f t="shared" ref="T139:T145" si="157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5" customHeight="1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152"/>
        <v>0</v>
      </c>
      <c r="G140" s="74">
        <f>F140*'Consolidated Budget'!$C$9</f>
        <v>0</v>
      </c>
      <c r="H140" s="197">
        <f t="shared" si="153"/>
        <v>0</v>
      </c>
      <c r="I140" s="25">
        <f t="shared" si="153"/>
        <v>0</v>
      </c>
      <c r="J140" s="198"/>
      <c r="K140" s="223"/>
      <c r="L140" s="229"/>
      <c r="M140" s="224">
        <f t="shared" si="154"/>
        <v>0</v>
      </c>
      <c r="N140" s="224">
        <f t="shared" si="154"/>
        <v>0</v>
      </c>
      <c r="O140" s="231">
        <f t="shared" si="155"/>
        <v>0</v>
      </c>
      <c r="P140" s="392"/>
      <c r="Q140" s="387"/>
      <c r="R140" s="388">
        <f t="shared" si="156"/>
        <v>0</v>
      </c>
      <c r="S140" s="388">
        <f t="shared" si="156"/>
        <v>0</v>
      </c>
      <c r="T140" s="231">
        <f t="shared" si="157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5" customHeight="1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152"/>
        <v>0</v>
      </c>
      <c r="G141" s="74">
        <f>F141*'Consolidated Budget'!$C$9</f>
        <v>0</v>
      </c>
      <c r="H141" s="197">
        <f t="shared" si="153"/>
        <v>0</v>
      </c>
      <c r="I141" s="25">
        <f t="shared" si="153"/>
        <v>0</v>
      </c>
      <c r="J141" s="198"/>
      <c r="K141" s="223"/>
      <c r="L141" s="229"/>
      <c r="M141" s="224">
        <f t="shared" si="154"/>
        <v>0</v>
      </c>
      <c r="N141" s="224">
        <f t="shared" si="154"/>
        <v>0</v>
      </c>
      <c r="O141" s="231">
        <f t="shared" si="155"/>
        <v>0</v>
      </c>
      <c r="P141" s="392"/>
      <c r="Q141" s="387"/>
      <c r="R141" s="388">
        <f t="shared" si="156"/>
        <v>0</v>
      </c>
      <c r="S141" s="388">
        <f t="shared" si="156"/>
        <v>0</v>
      </c>
      <c r="T141" s="231">
        <f t="shared" si="157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152"/>
        <v>0</v>
      </c>
      <c r="G142" s="74">
        <f>F142*'Consolidated Budget'!$C$9</f>
        <v>0</v>
      </c>
      <c r="H142" s="256">
        <f t="shared" si="153"/>
        <v>0</v>
      </c>
      <c r="I142" s="257">
        <f t="shared" si="153"/>
        <v>0</v>
      </c>
      <c r="J142" s="250"/>
      <c r="K142" s="225"/>
      <c r="L142" s="246"/>
      <c r="M142" s="226">
        <f t="shared" si="154"/>
        <v>0</v>
      </c>
      <c r="N142" s="226">
        <f t="shared" si="154"/>
        <v>0</v>
      </c>
      <c r="O142" s="232">
        <f t="shared" si="155"/>
        <v>0</v>
      </c>
      <c r="P142" s="393"/>
      <c r="Q142" s="390"/>
      <c r="R142" s="391">
        <f t="shared" si="156"/>
        <v>0</v>
      </c>
      <c r="S142" s="391">
        <f t="shared" si="156"/>
        <v>0</v>
      </c>
      <c r="T142" s="232">
        <f t="shared" si="157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5" customHeight="1" thickBot="1" x14ac:dyDescent="0.35">
      <c r="A143" s="514"/>
      <c r="B143" s="515" t="s">
        <v>231</v>
      </c>
      <c r="C143" s="516"/>
      <c r="D143" s="517"/>
      <c r="E143" s="518"/>
      <c r="F143" s="519">
        <f t="shared" ref="F143:L143" si="158">SUM(F139:F142)</f>
        <v>0</v>
      </c>
      <c r="G143" s="519">
        <f t="shared" si="158"/>
        <v>0</v>
      </c>
      <c r="H143" s="269">
        <f t="shared" si="158"/>
        <v>0</v>
      </c>
      <c r="I143" s="270">
        <f t="shared" si="158"/>
        <v>0</v>
      </c>
      <c r="J143" s="271"/>
      <c r="K143" s="269">
        <f t="shared" si="158"/>
        <v>0</v>
      </c>
      <c r="L143" s="270">
        <f t="shared" si="158"/>
        <v>0</v>
      </c>
      <c r="M143" s="296">
        <f t="shared" ref="M143:N143" si="159">SUM(M139:M142)</f>
        <v>0</v>
      </c>
      <c r="N143" s="296">
        <f t="shared" si="159"/>
        <v>0</v>
      </c>
      <c r="O143" s="337">
        <f t="shared" si="155"/>
        <v>0</v>
      </c>
      <c r="P143" s="426">
        <f t="shared" ref="P143:S143" si="160">SUM(P139:P142)</f>
        <v>0</v>
      </c>
      <c r="Q143" s="427">
        <f t="shared" si="160"/>
        <v>0</v>
      </c>
      <c r="R143" s="428">
        <f t="shared" si="160"/>
        <v>0</v>
      </c>
      <c r="S143" s="428">
        <f t="shared" si="160"/>
        <v>0</v>
      </c>
      <c r="T143" s="337">
        <f t="shared" si="157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5" customHeight="1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20.149999999999999" customHeight="1" thickBot="1" x14ac:dyDescent="0.4">
      <c r="A145" s="272"/>
      <c r="B145" s="273" t="s">
        <v>232</v>
      </c>
      <c r="C145" s="274"/>
      <c r="D145" s="275"/>
      <c r="E145" s="276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155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157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5" customHeight="1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20.149999999999999" customHeight="1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ht="15" customHeight="1" x14ac:dyDescent="0.25">
      <c r="A148" s="88"/>
      <c r="B148" s="89" t="s">
        <v>234</v>
      </c>
      <c r="C148" s="633"/>
      <c r="D148" s="634"/>
      <c r="E148" s="635"/>
      <c r="F148" s="66">
        <f t="shared" ref="F148:G148" si="161">SUM(F149:F152)</f>
        <v>0</v>
      </c>
      <c r="G148" s="67">
        <f t="shared" si="161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:O160" si="162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163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5" customHeight="1" x14ac:dyDescent="0.25">
      <c r="A149" s="72"/>
      <c r="B149" s="59" t="s">
        <v>235</v>
      </c>
      <c r="C149" s="60"/>
      <c r="D149" s="60"/>
      <c r="E149" s="59"/>
      <c r="F149" s="25">
        <f t="shared" ref="F149:F152" si="164">D149*E149</f>
        <v>0</v>
      </c>
      <c r="G149" s="74">
        <f>F149*'Consolidated Budget'!$C$9</f>
        <v>0</v>
      </c>
      <c r="H149" s="62">
        <f t="shared" ref="H149:I152" si="165">F149*$J$8</f>
        <v>0</v>
      </c>
      <c r="I149" s="63">
        <f t="shared" si="165"/>
        <v>0</v>
      </c>
      <c r="J149" s="64"/>
      <c r="K149" s="220"/>
      <c r="L149" s="212"/>
      <c r="M149" s="222">
        <f t="shared" ref="M149:N152" si="166">H149-K149</f>
        <v>0</v>
      </c>
      <c r="N149" s="222">
        <f t="shared" si="166"/>
        <v>0</v>
      </c>
      <c r="O149" s="234">
        <f t="shared" si="162"/>
        <v>0</v>
      </c>
      <c r="P149" s="410"/>
      <c r="Q149" s="384"/>
      <c r="R149" s="385">
        <f t="shared" ref="R149:S159" si="167">H149-P149</f>
        <v>0</v>
      </c>
      <c r="S149" s="385">
        <f t="shared" si="167"/>
        <v>0</v>
      </c>
      <c r="T149" s="234">
        <f t="shared" si="163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5" customHeight="1" x14ac:dyDescent="0.25">
      <c r="A150" s="72"/>
      <c r="B150" s="59" t="s">
        <v>236</v>
      </c>
      <c r="C150" s="60"/>
      <c r="D150" s="60"/>
      <c r="E150" s="59"/>
      <c r="F150" s="25">
        <f>SUM(F151:F156)</f>
        <v>0</v>
      </c>
      <c r="G150" s="25">
        <f>SUM(G151:G156)</f>
        <v>0</v>
      </c>
      <c r="H150" s="75">
        <f t="shared" si="165"/>
        <v>0</v>
      </c>
      <c r="I150" s="76">
        <f t="shared" si="165"/>
        <v>0</v>
      </c>
      <c r="J150" s="77"/>
      <c r="K150" s="223"/>
      <c r="L150" s="229"/>
      <c r="M150" s="224">
        <f t="shared" si="166"/>
        <v>0</v>
      </c>
      <c r="N150" s="224">
        <f t="shared" si="166"/>
        <v>0</v>
      </c>
      <c r="O150" s="231">
        <f t="shared" si="162"/>
        <v>0</v>
      </c>
      <c r="P150" s="392"/>
      <c r="Q150" s="387"/>
      <c r="R150" s="388">
        <f t="shared" si="167"/>
        <v>0</v>
      </c>
      <c r="S150" s="388">
        <f t="shared" si="167"/>
        <v>0</v>
      </c>
      <c r="T150" s="231">
        <f t="shared" si="163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15" customHeight="1" x14ac:dyDescent="0.25">
      <c r="A151" s="72"/>
      <c r="B151" s="97" t="s">
        <v>237</v>
      </c>
      <c r="C151" s="60"/>
      <c r="D151" s="60"/>
      <c r="E151" s="59"/>
      <c r="F151" s="25">
        <f t="shared" si="164"/>
        <v>0</v>
      </c>
      <c r="G151" s="74">
        <f>F151*'Consolidated Budget'!$C$9</f>
        <v>0</v>
      </c>
      <c r="H151" s="75">
        <f t="shared" si="165"/>
        <v>0</v>
      </c>
      <c r="I151" s="76">
        <f t="shared" si="165"/>
        <v>0</v>
      </c>
      <c r="J151" s="77"/>
      <c r="K151" s="223"/>
      <c r="L151" s="229"/>
      <c r="M151" s="224">
        <f t="shared" si="166"/>
        <v>0</v>
      </c>
      <c r="N151" s="224">
        <f t="shared" si="166"/>
        <v>0</v>
      </c>
      <c r="O151" s="231">
        <f t="shared" si="162"/>
        <v>0</v>
      </c>
      <c r="P151" s="392"/>
      <c r="Q151" s="387"/>
      <c r="R151" s="388">
        <f t="shared" si="167"/>
        <v>0</v>
      </c>
      <c r="S151" s="388">
        <f t="shared" si="167"/>
        <v>0</v>
      </c>
      <c r="T151" s="231">
        <f t="shared" si="163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5" customHeight="1" x14ac:dyDescent="0.25">
      <c r="A152" s="72"/>
      <c r="B152" s="59" t="s">
        <v>238</v>
      </c>
      <c r="C152" s="60"/>
      <c r="D152" s="60"/>
      <c r="E152" s="59"/>
      <c r="F152" s="25">
        <f t="shared" si="164"/>
        <v>0</v>
      </c>
      <c r="G152" s="74">
        <f>F152*'Consolidated Budget'!$C$9</f>
        <v>0</v>
      </c>
      <c r="H152" s="81">
        <f t="shared" si="165"/>
        <v>0</v>
      </c>
      <c r="I152" s="82">
        <f t="shared" si="165"/>
        <v>0</v>
      </c>
      <c r="J152" s="83"/>
      <c r="K152" s="225"/>
      <c r="L152" s="246"/>
      <c r="M152" s="226">
        <f t="shared" si="166"/>
        <v>0</v>
      </c>
      <c r="N152" s="226">
        <f t="shared" si="166"/>
        <v>0</v>
      </c>
      <c r="O152" s="232">
        <f t="shared" si="162"/>
        <v>0</v>
      </c>
      <c r="P152" s="393"/>
      <c r="Q152" s="390"/>
      <c r="R152" s="391">
        <f t="shared" si="167"/>
        <v>0</v>
      </c>
      <c r="S152" s="391">
        <f t="shared" si="167"/>
        <v>0</v>
      </c>
      <c r="T152" s="232">
        <f t="shared" si="163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5" customHeight="1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7">
        <f>SUM(G154:G159)</f>
        <v>0</v>
      </c>
      <c r="H153" s="68">
        <f>SUM(H154:H159)</f>
        <v>0</v>
      </c>
      <c r="I153" s="69">
        <f>SUM(I154:I159)</f>
        <v>0</v>
      </c>
      <c r="J153" s="70"/>
      <c r="K153" s="68">
        <f>SUM(K154:K159)</f>
        <v>0</v>
      </c>
      <c r="L153" s="69">
        <f>SUM(L154:L159)</f>
        <v>0</v>
      </c>
      <c r="M153" s="313">
        <f>SUM(M154:M159)</f>
        <v>0</v>
      </c>
      <c r="N153" s="313">
        <f>SUM(N154:N159)</f>
        <v>0</v>
      </c>
      <c r="O153" s="344">
        <f t="shared" si="162"/>
        <v>0</v>
      </c>
      <c r="P153" s="407">
        <f>SUM(P154:P159)</f>
        <v>0</v>
      </c>
      <c r="Q153" s="408">
        <f>SUM(Q154:Q159)</f>
        <v>0</v>
      </c>
      <c r="R153" s="409">
        <f t="shared" si="167"/>
        <v>0</v>
      </c>
      <c r="S153" s="409">
        <f t="shared" si="167"/>
        <v>0</v>
      </c>
      <c r="T153" s="344">
        <f t="shared" si="163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5" customHeight="1" x14ac:dyDescent="0.25">
      <c r="A154" s="72"/>
      <c r="B154" s="59" t="s">
        <v>239</v>
      </c>
      <c r="C154" s="60"/>
      <c r="D154" s="60"/>
      <c r="E154" s="59"/>
      <c r="F154" s="25">
        <f t="shared" ref="F154:F159" si="168">D154*E154</f>
        <v>0</v>
      </c>
      <c r="G154" s="74">
        <f>F154*'Consolidated Budget'!$C$9</f>
        <v>0</v>
      </c>
      <c r="H154" s="62">
        <f t="shared" ref="H154:I159" si="169">F154*$J$8</f>
        <v>0</v>
      </c>
      <c r="I154" s="63">
        <f t="shared" si="169"/>
        <v>0</v>
      </c>
      <c r="J154" s="64"/>
      <c r="K154" s="220"/>
      <c r="L154" s="212"/>
      <c r="M154" s="222">
        <f t="shared" ref="M154:N159" si="170">H154-K154</f>
        <v>0</v>
      </c>
      <c r="N154" s="222">
        <f t="shared" si="170"/>
        <v>0</v>
      </c>
      <c r="O154" s="234">
        <f t="shared" si="162"/>
        <v>0</v>
      </c>
      <c r="P154" s="410"/>
      <c r="Q154" s="384"/>
      <c r="R154" s="385">
        <f t="shared" si="167"/>
        <v>0</v>
      </c>
      <c r="S154" s="385">
        <f t="shared" si="167"/>
        <v>0</v>
      </c>
      <c r="T154" s="234">
        <f t="shared" si="163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5" customHeight="1" x14ac:dyDescent="0.25">
      <c r="A155" s="72"/>
      <c r="B155" s="59" t="s">
        <v>240</v>
      </c>
      <c r="C155" s="60"/>
      <c r="D155" s="60"/>
      <c r="E155" s="59"/>
      <c r="F155" s="25">
        <f t="shared" si="168"/>
        <v>0</v>
      </c>
      <c r="G155" s="74">
        <f>F155*'Consolidated Budget'!$C$9</f>
        <v>0</v>
      </c>
      <c r="H155" s="75">
        <f t="shared" si="169"/>
        <v>0</v>
      </c>
      <c r="I155" s="76">
        <f t="shared" si="169"/>
        <v>0</v>
      </c>
      <c r="J155" s="77"/>
      <c r="K155" s="223"/>
      <c r="L155" s="229"/>
      <c r="M155" s="224">
        <f t="shared" si="170"/>
        <v>0</v>
      </c>
      <c r="N155" s="224">
        <f t="shared" si="170"/>
        <v>0</v>
      </c>
      <c r="O155" s="231">
        <f t="shared" si="162"/>
        <v>0</v>
      </c>
      <c r="P155" s="392"/>
      <c r="Q155" s="387"/>
      <c r="R155" s="388">
        <f t="shared" si="167"/>
        <v>0</v>
      </c>
      <c r="S155" s="388">
        <f t="shared" si="167"/>
        <v>0</v>
      </c>
      <c r="T155" s="231">
        <f t="shared" si="163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5" customHeight="1" x14ac:dyDescent="0.25">
      <c r="A156" s="72"/>
      <c r="B156" s="59" t="s">
        <v>244</v>
      </c>
      <c r="C156" s="60"/>
      <c r="D156" s="60"/>
      <c r="E156" s="59"/>
      <c r="F156" s="25">
        <f t="shared" ref="F156" si="171">D156*E156</f>
        <v>0</v>
      </c>
      <c r="G156" s="74">
        <f>F156*'Consolidated Budget'!$C$9</f>
        <v>0</v>
      </c>
      <c r="H156" s="75"/>
      <c r="I156" s="76"/>
      <c r="J156" s="77"/>
      <c r="K156" s="223"/>
      <c r="L156" s="229"/>
      <c r="M156" s="224"/>
      <c r="N156" s="224"/>
      <c r="O156" s="231"/>
      <c r="P156" s="392"/>
      <c r="Q156" s="387"/>
      <c r="R156" s="388"/>
      <c r="S156" s="388"/>
      <c r="T156" s="231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5" customHeight="1" x14ac:dyDescent="0.25">
      <c r="A157" s="72"/>
      <c r="B157" s="59" t="s">
        <v>241</v>
      </c>
      <c r="C157" s="60"/>
      <c r="D157" s="60"/>
      <c r="E157" s="59"/>
      <c r="F157" s="25">
        <f t="shared" si="168"/>
        <v>0</v>
      </c>
      <c r="G157" s="74">
        <f>F157*'Consolidated Budget'!$C$9</f>
        <v>0</v>
      </c>
      <c r="H157" s="75">
        <f t="shared" si="169"/>
        <v>0</v>
      </c>
      <c r="I157" s="76">
        <f t="shared" si="169"/>
        <v>0</v>
      </c>
      <c r="J157" s="77"/>
      <c r="K157" s="223"/>
      <c r="L157" s="229"/>
      <c r="M157" s="224">
        <f t="shared" si="170"/>
        <v>0</v>
      </c>
      <c r="N157" s="224">
        <f t="shared" si="170"/>
        <v>0</v>
      </c>
      <c r="O157" s="231">
        <f t="shared" si="162"/>
        <v>0</v>
      </c>
      <c r="P157" s="392"/>
      <c r="Q157" s="387"/>
      <c r="R157" s="388">
        <f t="shared" si="167"/>
        <v>0</v>
      </c>
      <c r="S157" s="388">
        <f t="shared" si="167"/>
        <v>0</v>
      </c>
      <c r="T157" s="231">
        <f t="shared" si="163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5" customHeight="1" x14ac:dyDescent="0.25">
      <c r="A158" s="72"/>
      <c r="B158" s="59" t="s">
        <v>242</v>
      </c>
      <c r="C158" s="60"/>
      <c r="D158" s="60"/>
      <c r="E158" s="59"/>
      <c r="F158" s="554">
        <f t="shared" si="168"/>
        <v>0</v>
      </c>
      <c r="G158" s="555">
        <f>F158*'Consolidated Budget'!$C$9</f>
        <v>0</v>
      </c>
      <c r="H158" s="75">
        <f t="shared" si="169"/>
        <v>0</v>
      </c>
      <c r="I158" s="76">
        <f t="shared" si="169"/>
        <v>0</v>
      </c>
      <c r="J158" s="77"/>
      <c r="K158" s="223"/>
      <c r="L158" s="229"/>
      <c r="M158" s="224">
        <f t="shared" si="170"/>
        <v>0</v>
      </c>
      <c r="N158" s="224">
        <f t="shared" si="170"/>
        <v>0</v>
      </c>
      <c r="O158" s="231">
        <f t="shared" si="162"/>
        <v>0</v>
      </c>
      <c r="P158" s="392"/>
      <c r="Q158" s="387"/>
      <c r="R158" s="388">
        <f t="shared" si="167"/>
        <v>0</v>
      </c>
      <c r="S158" s="388">
        <f t="shared" si="167"/>
        <v>0</v>
      </c>
      <c r="T158" s="231">
        <f t="shared" si="163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5" customHeight="1" thickBot="1" x14ac:dyDescent="0.3">
      <c r="A159" s="72"/>
      <c r="B159" s="59" t="s">
        <v>243</v>
      </c>
      <c r="C159" s="60"/>
      <c r="D159" s="60"/>
      <c r="E159" s="59"/>
      <c r="F159" s="25">
        <f t="shared" si="168"/>
        <v>0</v>
      </c>
      <c r="G159" s="74">
        <f>F159*'Consolidated Budget'!$C$9</f>
        <v>0</v>
      </c>
      <c r="H159" s="75">
        <f t="shared" si="169"/>
        <v>0</v>
      </c>
      <c r="I159" s="76">
        <f t="shared" si="169"/>
        <v>0</v>
      </c>
      <c r="J159" s="77"/>
      <c r="K159" s="225"/>
      <c r="L159" s="246"/>
      <c r="M159" s="226">
        <f t="shared" si="170"/>
        <v>0</v>
      </c>
      <c r="N159" s="226">
        <f t="shared" si="170"/>
        <v>0</v>
      </c>
      <c r="O159" s="232">
        <f t="shared" si="162"/>
        <v>0</v>
      </c>
      <c r="P159" s="393"/>
      <c r="Q159" s="390"/>
      <c r="R159" s="391">
        <f t="shared" si="167"/>
        <v>0</v>
      </c>
      <c r="S159" s="391">
        <f t="shared" si="167"/>
        <v>0</v>
      </c>
      <c r="T159" s="232">
        <f t="shared" si="163"/>
        <v>0</v>
      </c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20.149999999999999" customHeight="1" thickBot="1" x14ac:dyDescent="0.4">
      <c r="A160" s="488"/>
      <c r="B160" s="488" t="s">
        <v>245</v>
      </c>
      <c r="C160" s="488"/>
      <c r="D160" s="532"/>
      <c r="E160" s="533"/>
      <c r="F160" s="532">
        <f t="shared" ref="F160:N160" si="172">F148+F153</f>
        <v>0</v>
      </c>
      <c r="G160" s="534">
        <f t="shared" si="172"/>
        <v>0</v>
      </c>
      <c r="H160" s="314">
        <f t="shared" si="172"/>
        <v>0</v>
      </c>
      <c r="I160" s="315">
        <f t="shared" si="172"/>
        <v>0</v>
      </c>
      <c r="J160" s="316"/>
      <c r="K160" s="369">
        <f t="shared" si="172"/>
        <v>0</v>
      </c>
      <c r="L160" s="370">
        <f t="shared" si="172"/>
        <v>0</v>
      </c>
      <c r="M160" s="371">
        <f t="shared" si="172"/>
        <v>0</v>
      </c>
      <c r="N160" s="371">
        <f t="shared" si="172"/>
        <v>0</v>
      </c>
      <c r="O160" s="372">
        <f t="shared" si="162"/>
        <v>0</v>
      </c>
      <c r="P160" s="464">
        <f t="shared" ref="P160:S160" si="173">P148+P153</f>
        <v>0</v>
      </c>
      <c r="Q160" s="371">
        <f t="shared" si="173"/>
        <v>0</v>
      </c>
      <c r="R160" s="371">
        <f t="shared" si="173"/>
        <v>0</v>
      </c>
      <c r="S160" s="371">
        <f t="shared" si="173"/>
        <v>0</v>
      </c>
      <c r="T160" s="372">
        <f t="shared" si="163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5" customHeight="1" x14ac:dyDescent="0.3">
      <c r="A161" s="95"/>
      <c r="B161" s="95"/>
      <c r="C161" s="3"/>
      <c r="D161" s="5"/>
      <c r="E161" s="6"/>
      <c r="F161" s="98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ht="20.149999999999999" customHeight="1" thickBot="1" x14ac:dyDescent="0.4">
      <c r="A163" s="100"/>
      <c r="B163" s="540" t="s">
        <v>246</v>
      </c>
      <c r="C163" s="102"/>
      <c r="D163" s="103"/>
      <c r="E163" s="104"/>
      <c r="F163" s="105">
        <f>F145+F160</f>
        <v>0</v>
      </c>
      <c r="G163" s="105">
        <f>G145+G160</f>
        <v>0</v>
      </c>
      <c r="H163" s="329"/>
      <c r="I163" s="327"/>
      <c r="J163" s="330"/>
      <c r="K163" s="373">
        <f>K145+K160</f>
        <v>0</v>
      </c>
      <c r="L163" s="374">
        <f>L145+L160</f>
        <v>0</v>
      </c>
      <c r="M163" s="375">
        <f>M145+M160</f>
        <v>0</v>
      </c>
      <c r="N163" s="375">
        <f>N145+N160</f>
        <v>0</v>
      </c>
      <c r="O163" s="376">
        <f t="shared" ref="O163" si="174">IFERROR(L163/I163,0)</f>
        <v>0</v>
      </c>
      <c r="P163" s="465">
        <f>P145+P160</f>
        <v>0</v>
      </c>
      <c r="Q163" s="466">
        <f>Q145+Q160</f>
        <v>0</v>
      </c>
      <c r="R163" s="467">
        <f>R145+R160</f>
        <v>0</v>
      </c>
      <c r="S163" s="467">
        <f>S145+S160</f>
        <v>0</v>
      </c>
      <c r="T163" s="376">
        <f t="shared" ref="T163" si="175">IFERROR(Q163/I163,0)</f>
        <v>0</v>
      </c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20.149999999999999" customHeight="1" x14ac:dyDescent="0.35">
      <c r="A167" s="541"/>
      <c r="B167" s="542"/>
      <c r="C167" s="543"/>
      <c r="D167" s="544"/>
      <c r="E167" s="545"/>
      <c r="F167" s="347"/>
      <c r="G167" s="347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2.75" customHeight="1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2.75" hidden="1" customHeight="1" x14ac:dyDescent="0.3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2.75" hidden="1" customHeight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2.75" hidden="1" customHeight="1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2.75" customHeight="1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2.75" customHeight="1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2.75" customHeight="1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75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2.75" customHeight="1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2.75" customHeight="1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2.75" customHeight="1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2.75" customHeight="1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2.75" customHeight="1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2.75" customHeight="1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2.75" customHeight="1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2.75" customHeight="1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2.75" customHeight="1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2.75" customHeight="1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2.75" customHeight="1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2.75" customHeight="1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2.75" customHeight="1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2.75" customHeight="1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2.75" customHeight="1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2.75" customHeight="1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2.75" customHeight="1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2.75" customHeight="1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2.75" customHeight="1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2.75" customHeight="1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2.75" customHeight="1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2.75" customHeight="1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2.75" customHeight="1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2.75" customHeight="1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2.75" customHeight="1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2.75" customHeight="1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2.75" customHeight="1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2.75" customHeight="1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2.75" customHeight="1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2.75" customHeight="1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2.75" customHeight="1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2.75" customHeight="1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2.75" customHeight="1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2.75" customHeight="1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2.75" customHeight="1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2.75" customHeight="1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2.75" customHeight="1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2.75" customHeight="1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2.75" customHeight="1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2.75" customHeight="1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2.75" customHeight="1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2.75" customHeight="1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2.75" customHeight="1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2.75" customHeight="1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2.75" customHeight="1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2.75" customHeight="1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2.75" customHeight="1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2.75" customHeight="1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2.75" customHeight="1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2.75" customHeight="1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2.75" customHeight="1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2.75" customHeight="1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2.75" customHeight="1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2.75" customHeight="1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2.75" customHeight="1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2.75" customHeight="1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2.75" customHeight="1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2.75" customHeight="1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2.75" customHeight="1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2.75" customHeight="1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2.75" customHeight="1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2.75" customHeight="1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2.75" customHeight="1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2.75" customHeight="1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2.75" customHeight="1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2.75" customHeight="1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2.75" customHeight="1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2.75" customHeight="1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2.75" customHeight="1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2.75" customHeight="1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2.75" customHeight="1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2.75" customHeight="1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2.75" customHeight="1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2.75" customHeight="1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2.75" customHeight="1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2.75" customHeight="1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2.75" customHeight="1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2.75" customHeight="1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2.75" customHeight="1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2.75" customHeight="1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2.75" customHeight="1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2.75" customHeight="1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2.75" customHeight="1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2.75" customHeight="1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2.75" customHeight="1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2.75" customHeight="1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2.75" customHeight="1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2.75" customHeight="1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2.75" customHeight="1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2.75" customHeight="1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2.75" customHeight="1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2.75" customHeight="1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2.75" customHeight="1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2.75" customHeight="1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2.75" customHeight="1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2.75" customHeight="1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2.75" customHeight="1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2.75" customHeight="1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2.75" customHeight="1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2.75" customHeight="1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2.75" customHeight="1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2.75" customHeight="1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2.75" customHeight="1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2.75" customHeight="1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2.75" customHeight="1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2.75" customHeight="1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2.75" customHeight="1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2.75" customHeight="1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2.75" customHeight="1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2.75" customHeight="1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2.75" customHeight="1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2.75" customHeight="1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2.75" customHeight="1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2.75" customHeight="1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2.75" customHeight="1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2.75" customHeight="1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2.75" customHeight="1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2.75" customHeight="1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2.75" customHeight="1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2.75" customHeight="1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2.75" customHeight="1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2.75" customHeight="1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2.75" customHeight="1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2.75" customHeight="1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2.75" customHeight="1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2.75" customHeight="1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2.75" customHeight="1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2.75" customHeight="1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2.75" customHeight="1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2.75" customHeight="1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2.75" customHeight="1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2.75" customHeight="1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2.75" customHeight="1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2.75" customHeight="1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2.75" customHeight="1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2.75" customHeight="1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2.75" customHeight="1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2.75" customHeight="1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2.75" customHeight="1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2.75" customHeight="1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2.75" customHeight="1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2.75" customHeight="1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2.75" customHeight="1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2.75" customHeight="1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2.75" customHeight="1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2.75" customHeight="1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2.75" customHeight="1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2.75" customHeight="1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2.75" customHeight="1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2.75" customHeight="1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2.75" customHeight="1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2.75" customHeight="1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2.75" customHeight="1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2.75" customHeight="1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2.75" customHeight="1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2.75" customHeight="1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2.75" customHeight="1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2.75" customHeight="1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2.75" customHeight="1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2.75" customHeight="1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2.75" customHeight="1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2.75" customHeight="1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2.75" customHeight="1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2.75" customHeight="1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2.75" customHeight="1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2.75" customHeight="1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2.75" customHeight="1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2.75" customHeight="1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2.75" customHeight="1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2.75" customHeight="1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2.75" customHeight="1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2.75" customHeight="1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2.75" customHeight="1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2.75" customHeight="1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2.75" customHeight="1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2.75" customHeight="1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2.75" customHeight="1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2.75" customHeight="1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2.75" customHeight="1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2.75" customHeight="1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2.75" customHeight="1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2.75" customHeight="1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2.75" customHeight="1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2.75" customHeight="1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2.75" customHeight="1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2.75" customHeight="1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2.75" customHeight="1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2.75" customHeight="1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2.75" customHeight="1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2.75" customHeight="1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2.75" customHeight="1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2.75" customHeight="1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2.75" customHeight="1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2.75" customHeight="1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2.75" customHeight="1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2.75" customHeight="1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2.75" customHeight="1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2.75" customHeight="1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2.75" customHeight="1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2.75" customHeight="1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2.75" customHeight="1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2.75" customHeight="1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2.75" customHeight="1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2.75" customHeight="1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2.75" customHeight="1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2.75" customHeight="1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2.75" customHeight="1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2.75" customHeight="1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2.75" customHeight="1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2.75" customHeight="1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2.75" customHeight="1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2.75" customHeight="1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2.75" customHeight="1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2.75" customHeight="1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2.75" customHeight="1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2.75" customHeight="1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2.75" customHeight="1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2.75" customHeight="1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2.75" customHeight="1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2.75" customHeight="1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2.75" customHeight="1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2.75" customHeight="1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2.75" customHeight="1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2.75" customHeight="1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2.75" customHeight="1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2.75" customHeight="1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2.75" customHeight="1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2.75" customHeight="1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2.75" customHeight="1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2.75" customHeight="1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2.75" customHeight="1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2.75" customHeight="1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2.75" customHeight="1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2.75" customHeight="1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2.75" customHeight="1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2.75" customHeight="1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2.75" customHeight="1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2.75" customHeight="1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2.75" customHeight="1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2.75" customHeight="1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2.75" customHeight="1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2.75" customHeight="1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2.75" customHeight="1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2.75" customHeight="1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2.75" customHeight="1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2.75" customHeight="1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2.75" customHeight="1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2.75" customHeight="1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2.75" customHeight="1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2.75" customHeight="1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2.75" customHeight="1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2.75" customHeight="1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2.75" customHeight="1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2.75" customHeight="1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2.75" customHeight="1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2.75" customHeight="1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2.75" customHeight="1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2.75" customHeight="1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2.75" customHeight="1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2.75" customHeight="1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2.75" customHeight="1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2.75" customHeight="1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2.75" customHeight="1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2.75" customHeight="1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2.75" customHeight="1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2.75" customHeight="1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2.75" customHeight="1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2.75" customHeight="1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2.75" customHeight="1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2.75" customHeight="1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2.75" customHeight="1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2.75" customHeight="1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2.75" customHeight="1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2.75" customHeight="1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2.75" customHeight="1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2.75" customHeight="1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2.75" customHeight="1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2.75" customHeight="1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2.75" customHeight="1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2.75" customHeight="1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2.75" customHeight="1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2.75" customHeight="1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2.75" customHeight="1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2.75" customHeight="1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2.75" customHeight="1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2.75" customHeight="1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2.75" customHeight="1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2.75" customHeight="1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2.75" customHeight="1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2.75" customHeight="1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2.75" customHeight="1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2.75" customHeight="1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2.75" customHeight="1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2.75" customHeight="1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2.75" customHeight="1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2.75" customHeight="1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2.75" customHeight="1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2.75" customHeight="1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2.75" customHeight="1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2.75" customHeight="1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2.75" customHeight="1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2.75" customHeight="1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2.75" customHeight="1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2.75" customHeight="1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2.75" customHeight="1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2.75" customHeight="1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2.75" customHeight="1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2.75" customHeight="1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2.75" customHeight="1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2.75" customHeight="1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2.75" customHeight="1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2.75" customHeight="1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2.75" customHeight="1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2.75" customHeight="1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2.75" customHeight="1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2.75" customHeight="1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2.75" customHeight="1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2.75" customHeight="1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2.75" customHeight="1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2.75" customHeight="1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2.75" customHeight="1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2.75" customHeight="1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2.75" customHeight="1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2.75" customHeight="1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2.75" customHeight="1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2.75" customHeight="1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2.75" customHeight="1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2.75" customHeight="1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2.75" customHeight="1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2.75" customHeight="1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2.75" customHeight="1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2.75" customHeight="1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2.75" customHeight="1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2.75" customHeight="1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2.75" customHeight="1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2.75" customHeight="1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2.75" customHeight="1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2.75" customHeight="1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2.75" customHeight="1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2.75" customHeight="1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2.75" customHeight="1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2.75" customHeight="1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2.75" customHeight="1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2.75" customHeight="1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2.75" customHeight="1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2.75" customHeight="1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2.75" customHeight="1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2.75" customHeight="1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2.75" customHeight="1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2.75" customHeight="1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2.75" customHeight="1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2.75" customHeight="1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2.75" customHeight="1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2.75" customHeight="1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2.75" customHeight="1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2.75" customHeight="1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2.75" customHeight="1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2.75" customHeight="1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2.75" customHeight="1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2.75" customHeight="1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2.75" customHeight="1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2.75" customHeight="1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2.75" customHeight="1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2.75" customHeight="1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2.75" customHeight="1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2.75" customHeight="1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2.75" customHeight="1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2.75" customHeight="1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2.75" customHeight="1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2.75" customHeight="1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2.75" customHeight="1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2.75" customHeight="1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2.75" customHeight="1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2.75" customHeight="1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2.75" customHeight="1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2.75" customHeight="1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2.75" customHeight="1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2.75" customHeight="1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2.75" customHeight="1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2.75" customHeight="1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2.75" customHeight="1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2.75" customHeight="1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2.75" customHeight="1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2.75" customHeight="1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2.75" customHeight="1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2.75" customHeight="1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2.75" customHeight="1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2.75" customHeight="1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2.75" customHeight="1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2.75" customHeight="1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2.75" customHeight="1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2.75" customHeight="1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2.75" customHeight="1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2.75" customHeight="1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2.75" customHeight="1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2.75" customHeight="1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2.75" customHeight="1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2.75" customHeight="1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2.75" customHeight="1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2.75" customHeight="1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2.75" customHeight="1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2.75" customHeight="1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2.75" customHeight="1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2.75" customHeight="1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2.75" customHeight="1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2.75" customHeight="1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2.75" customHeight="1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2.75" customHeight="1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2.75" customHeight="1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2.75" customHeight="1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2.75" customHeight="1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2.75" customHeight="1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2.75" customHeight="1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2.75" customHeight="1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2.75" customHeight="1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2.75" customHeight="1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2.75" customHeight="1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2.75" customHeight="1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2.75" customHeight="1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2.75" customHeight="1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2.75" customHeight="1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2.75" customHeight="1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2.75" customHeight="1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2.75" customHeight="1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2.75" customHeight="1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2.75" customHeight="1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2.75" customHeight="1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2.75" customHeight="1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2.75" customHeight="1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2.75" customHeight="1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2.75" customHeight="1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2.75" customHeight="1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2.75" customHeight="1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2.75" customHeight="1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2.75" customHeight="1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2.75" customHeight="1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2.75" customHeight="1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2.75" customHeight="1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2.75" customHeight="1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2.75" customHeight="1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2.75" customHeight="1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2.75" customHeight="1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2.75" customHeight="1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2.75" customHeight="1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2.75" customHeight="1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2.75" customHeight="1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2.75" customHeight="1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2.75" customHeight="1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2.75" customHeight="1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2.75" customHeight="1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2.75" customHeight="1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2.75" customHeight="1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2.75" customHeight="1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2.75" customHeight="1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2.75" customHeight="1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2.75" customHeight="1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2.75" customHeight="1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2.75" customHeight="1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2.75" customHeight="1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2.75" customHeight="1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2.75" customHeight="1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2.75" customHeight="1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2.75" customHeight="1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2.75" customHeight="1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2.75" customHeight="1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2.75" customHeight="1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2.75" customHeight="1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2.75" customHeight="1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2.75" customHeight="1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2.75" customHeight="1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2.75" customHeight="1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2.75" customHeight="1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2.75" customHeight="1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2.75" customHeight="1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2.75" customHeight="1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2.75" customHeight="1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2.75" customHeight="1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2.75" customHeight="1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2.75" customHeight="1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2.75" customHeight="1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2.75" customHeight="1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2.75" customHeight="1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2.75" customHeight="1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2.75" customHeight="1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2.75" customHeight="1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2.75" customHeight="1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2.75" customHeight="1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2.75" customHeight="1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2.75" customHeight="1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2.75" customHeight="1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2.75" customHeight="1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2.75" customHeight="1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2.75" customHeight="1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2.75" customHeight="1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2.75" customHeight="1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2.75" customHeight="1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2.75" customHeight="1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2.75" customHeight="1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2.75" customHeight="1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2.75" customHeight="1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2.75" customHeight="1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2.75" customHeight="1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2.75" customHeight="1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2.75" customHeight="1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2.75" customHeight="1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2.75" customHeight="1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2.75" customHeight="1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2.75" customHeight="1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2.75" customHeight="1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2.75" customHeight="1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2.75" customHeight="1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2.75" customHeight="1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2.75" customHeight="1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2.75" customHeight="1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2.75" customHeight="1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2.75" customHeight="1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2.75" customHeight="1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2.75" customHeight="1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2.75" customHeight="1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2.75" customHeight="1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2.75" customHeight="1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2.75" customHeight="1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2.75" customHeight="1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2.75" customHeight="1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2.75" customHeight="1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2.75" customHeight="1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2.75" customHeight="1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2.75" customHeight="1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2.75" customHeight="1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2.75" customHeight="1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2.75" customHeight="1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2.75" customHeight="1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2.75" customHeight="1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2.75" customHeight="1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2.75" customHeight="1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2.75" customHeight="1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2.75" customHeight="1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2.75" customHeight="1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2.75" customHeight="1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2.75" customHeight="1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2.75" customHeight="1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2.75" customHeight="1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2.75" customHeight="1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2.75" customHeight="1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2.75" customHeight="1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2.75" customHeight="1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2.75" customHeight="1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2.75" customHeight="1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2.75" customHeight="1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2.75" customHeight="1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2.75" customHeight="1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2.75" customHeight="1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2.75" customHeight="1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2.75" customHeight="1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2.75" customHeight="1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2.75" customHeight="1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2.75" customHeight="1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2.75" customHeight="1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2.75" customHeight="1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2.75" customHeight="1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2.75" customHeight="1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2.75" customHeight="1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2.75" customHeight="1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2.75" customHeight="1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2.75" customHeight="1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2.75" customHeight="1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2.75" customHeight="1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2.75" customHeight="1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2.75" customHeight="1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2.75" customHeight="1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2.75" customHeight="1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2.75" customHeight="1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2.75" customHeight="1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2.75" customHeight="1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2.75" customHeight="1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2.75" customHeight="1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2.75" customHeight="1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2.75" customHeight="1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2.75" customHeight="1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2.75" customHeight="1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2.75" customHeight="1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2.75" customHeight="1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2.75" customHeight="1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2.75" customHeight="1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2.75" customHeight="1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2.75" customHeight="1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2.75" customHeight="1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2.75" customHeight="1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2.75" customHeight="1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2.75" customHeight="1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2.75" customHeight="1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2.75" customHeight="1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2.75" customHeight="1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2.75" customHeight="1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2.75" customHeight="1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2.75" customHeight="1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2.75" customHeight="1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2.75" customHeight="1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2.75" customHeight="1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2.75" customHeight="1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2.75" customHeight="1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2.75" customHeight="1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2.75" customHeight="1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2.75" customHeight="1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2.75" customHeight="1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2.75" customHeight="1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2.75" customHeight="1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2.75" customHeight="1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2.75" customHeight="1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2.75" customHeight="1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2.75" customHeight="1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2.75" customHeight="1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2.75" customHeight="1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2.75" customHeight="1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2.75" customHeight="1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2.75" customHeight="1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2.75" customHeight="1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2.75" customHeight="1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2.75" customHeight="1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2.75" customHeight="1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2.75" customHeight="1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2.75" customHeight="1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2.75" customHeight="1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2.75" customHeight="1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2.75" customHeight="1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2.75" customHeight="1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2.75" customHeight="1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2.75" customHeight="1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2.75" customHeight="1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2.75" customHeight="1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2.75" customHeight="1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2.75" customHeight="1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2.75" customHeight="1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2.75" customHeight="1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2.75" customHeight="1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2.75" customHeight="1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2.75" customHeight="1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2.75" customHeight="1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2.75" customHeight="1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2.75" customHeight="1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2.75" customHeight="1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2.75" customHeight="1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2.75" customHeight="1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2.75" customHeight="1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2.75" customHeight="1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2.75" customHeight="1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2.75" customHeight="1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2.75" customHeight="1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2.75" customHeight="1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2.75" customHeight="1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2.75" customHeight="1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2.75" customHeight="1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2.75" customHeight="1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2.75" customHeight="1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2.75" customHeight="1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2.75" customHeight="1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2.75" customHeight="1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2.75" customHeight="1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2.75" customHeight="1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2.75" customHeight="1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2.75" customHeight="1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2.75" customHeight="1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2.75" customHeight="1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2.75" customHeight="1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2.75" customHeight="1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2.75" customHeight="1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2.75" customHeight="1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2.75" customHeight="1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2.75" customHeight="1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2.75" customHeight="1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2.75" customHeight="1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2.75" customHeight="1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2.75" customHeight="1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2.75" customHeight="1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2.75" customHeight="1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2.75" customHeight="1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2.75" customHeight="1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2.75" customHeight="1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2.75" customHeight="1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2.75" customHeight="1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2.75" customHeight="1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2.75" customHeight="1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2.75" customHeight="1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2.75" customHeight="1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2.75" customHeight="1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2.75" customHeight="1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2.75" customHeight="1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2.75" customHeight="1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2.75" customHeight="1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2.75" customHeight="1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2.75" customHeight="1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2.75" customHeight="1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2.75" customHeight="1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2.75" customHeight="1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2.75" customHeight="1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2.75" customHeight="1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2.75" customHeight="1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2.75" customHeight="1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2.75" customHeight="1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2.75" customHeight="1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2.75" customHeight="1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2.75" customHeight="1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2.75" customHeight="1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2.75" customHeight="1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2.75" customHeight="1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2.75" customHeight="1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2.75" customHeight="1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2.75" customHeight="1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2.75" customHeight="1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2.75" customHeight="1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2.75" customHeight="1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2.75" customHeight="1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2.75" customHeight="1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2.75" customHeight="1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2.75" customHeight="1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2.75" customHeight="1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2.75" customHeight="1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2.75" customHeight="1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2.75" customHeight="1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2.75" customHeight="1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2.75" customHeight="1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2.75" customHeight="1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2.75" customHeight="1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2.75" customHeight="1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2.75" customHeight="1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2.75" customHeight="1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2.75" customHeight="1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2.75" customHeight="1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2.75" customHeight="1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2.75" customHeight="1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2.75" customHeight="1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2.75" customHeight="1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2.75" customHeight="1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2.75" customHeight="1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2.75" customHeight="1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2.75" customHeight="1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2.75" customHeight="1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2.75" customHeight="1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2.75" customHeight="1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2.75" customHeight="1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2.75" customHeight="1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2.75" customHeight="1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2.75" customHeight="1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2.75" customHeight="1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2.75" customHeight="1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2.75" customHeight="1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2.75" customHeight="1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2.75" customHeight="1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2.75" customHeight="1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2.75" customHeight="1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2.75" customHeight="1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2.75" customHeight="1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2.75" customHeight="1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2.75" customHeight="1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2.75" customHeight="1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2.75" customHeight="1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2.75" customHeight="1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2.75" customHeight="1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2.75" customHeight="1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2.75" customHeight="1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2.75" customHeight="1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2.75" customHeight="1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2.75" customHeight="1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2.75" customHeight="1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2.75" customHeight="1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2.75" customHeight="1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2.75" customHeight="1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2.75" customHeight="1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2.75" customHeight="1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2.75" customHeight="1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2.75" customHeight="1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2.75" customHeight="1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2.75" customHeight="1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2.75" customHeight="1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2.75" customHeight="1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2.75" customHeight="1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2.75" customHeight="1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2.75" customHeight="1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2.75" customHeight="1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2.75" customHeight="1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2.75" customHeight="1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2.75" customHeight="1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2.75" customHeight="1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2.75" customHeight="1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2.75" customHeight="1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2.75" customHeight="1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2.75" customHeight="1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2.75" customHeight="1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2.75" customHeight="1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2.75" customHeight="1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2.75" customHeight="1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2.75" customHeight="1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2.75" customHeight="1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2.75" customHeight="1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2.75" customHeight="1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2.75" customHeight="1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2.75" customHeight="1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2.75" customHeight="1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2.75" customHeight="1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2.75" customHeight="1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2.75" customHeight="1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2.75" customHeight="1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2.75" customHeight="1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2.75" customHeight="1" x14ac:dyDescent="0.3">
      <c r="A978" s="7"/>
      <c r="B978" s="3"/>
      <c r="C978" s="3"/>
      <c r="D978" s="5"/>
      <c r="E978" s="6"/>
      <c r="F978" s="6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spans="1:40" ht="12.75" customHeight="1" x14ac:dyDescent="0.3">
      <c r="A979" s="7"/>
      <c r="B979" s="3"/>
      <c r="C979" s="3"/>
      <c r="D979" s="5"/>
      <c r="E979" s="6"/>
      <c r="F979" s="6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spans="1:40" ht="12.75" customHeight="1" x14ac:dyDescent="0.3">
      <c r="A980" s="7"/>
      <c r="B980" s="3"/>
      <c r="C980" s="3"/>
      <c r="D980" s="5"/>
      <c r="E980" s="6"/>
      <c r="F980" s="6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spans="1:40" ht="12.75" customHeight="1" x14ac:dyDescent="0.3">
      <c r="A981" s="7"/>
      <c r="B981" s="3"/>
      <c r="C981" s="3"/>
      <c r="D981" s="5"/>
      <c r="E981" s="6"/>
      <c r="F981" s="6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spans="1:40" ht="12.75" customHeight="1" x14ac:dyDescent="0.3">
      <c r="A982" s="7"/>
      <c r="B982" s="3"/>
      <c r="C982" s="3"/>
      <c r="D982" s="5"/>
      <c r="E982" s="6"/>
      <c r="F982" s="6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spans="1:40" ht="12.75" customHeight="1" x14ac:dyDescent="0.3">
      <c r="A983" s="7"/>
      <c r="B983" s="3"/>
      <c r="C983" s="3"/>
      <c r="D983" s="5"/>
      <c r="E983" s="6"/>
      <c r="F983" s="6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spans="1:40" ht="12.75" customHeight="1" x14ac:dyDescent="0.3">
      <c r="A984" s="7"/>
      <c r="B984" s="3"/>
      <c r="C984" s="3"/>
      <c r="D984" s="5"/>
      <c r="E984" s="6"/>
      <c r="F984" s="6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spans="1:40" ht="12.75" customHeight="1" x14ac:dyDescent="0.3">
      <c r="A985" s="7"/>
      <c r="B985" s="3"/>
      <c r="C985" s="3"/>
      <c r="D985" s="5"/>
      <c r="E985" s="6"/>
      <c r="F985" s="6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spans="1:40" ht="12.75" customHeight="1" x14ac:dyDescent="0.3">
      <c r="A986" s="7"/>
      <c r="B986" s="3"/>
      <c r="C986" s="3"/>
      <c r="D986" s="5"/>
      <c r="E986" s="6"/>
      <c r="F986" s="6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spans="1:40" ht="12.75" customHeight="1" x14ac:dyDescent="0.3">
      <c r="A987" s="7"/>
      <c r="B987" s="3"/>
      <c r="C987" s="3"/>
      <c r="D987" s="5"/>
      <c r="E987" s="6"/>
      <c r="F987" s="6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spans="1:40" ht="12.75" customHeight="1" x14ac:dyDescent="0.3">
      <c r="A988" s="7"/>
      <c r="B988" s="3"/>
      <c r="C988" s="3"/>
      <c r="D988" s="5"/>
      <c r="E988" s="6"/>
      <c r="F988" s="6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spans="1:40" ht="12.75" customHeight="1" x14ac:dyDescent="0.3">
      <c r="A989" s="7"/>
      <c r="B989" s="3"/>
      <c r="C989" s="3"/>
      <c r="D989" s="5"/>
      <c r="E989" s="6"/>
      <c r="F989" s="6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spans="1:40" ht="12.75" customHeight="1" x14ac:dyDescent="0.3">
      <c r="A990" s="7"/>
      <c r="B990" s="3"/>
      <c r="C990" s="3"/>
      <c r="D990" s="5"/>
      <c r="E990" s="6"/>
      <c r="F990" s="6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spans="1:40" ht="12.75" customHeight="1" x14ac:dyDescent="0.3">
      <c r="A991" s="7"/>
      <c r="B991" s="3"/>
      <c r="C991" s="3"/>
      <c r="D991" s="5"/>
      <c r="E991" s="6"/>
      <c r="F991" s="6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spans="1:40" ht="12.75" customHeight="1" x14ac:dyDescent="0.3">
      <c r="A992" s="7"/>
      <c r="B992" s="3"/>
      <c r="C992" s="3"/>
      <c r="D992" s="5"/>
      <c r="E992" s="6"/>
      <c r="F992" s="6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spans="1:40" ht="12.75" customHeight="1" x14ac:dyDescent="0.3">
      <c r="A993" s="7"/>
      <c r="B993" s="3"/>
      <c r="C993" s="3"/>
      <c r="D993" s="5"/>
      <c r="E993" s="6"/>
      <c r="F993" s="6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spans="1:40" ht="12.75" customHeight="1" x14ac:dyDescent="0.3">
      <c r="A994" s="7"/>
      <c r="B994" s="3"/>
      <c r="C994" s="3"/>
      <c r="D994" s="5"/>
      <c r="E994" s="6"/>
      <c r="F994" s="6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spans="1:40" ht="12.75" customHeight="1" x14ac:dyDescent="0.3">
      <c r="A995" s="7"/>
      <c r="B995" s="3"/>
      <c r="C995" s="3"/>
      <c r="D995" s="5"/>
      <c r="E995" s="6"/>
      <c r="F995" s="6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spans="1:40" ht="12.75" customHeight="1" x14ac:dyDescent="0.3">
      <c r="A996" s="7"/>
      <c r="B996" s="3"/>
      <c r="C996" s="3"/>
      <c r="D996" s="5"/>
      <c r="E996" s="6"/>
      <c r="F996" s="6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spans="1:40" ht="12.75" customHeight="1" x14ac:dyDescent="0.3">
      <c r="A997" s="7"/>
      <c r="B997" s="3"/>
      <c r="C997" s="3"/>
      <c r="D997" s="5"/>
      <c r="E997" s="6"/>
      <c r="F997" s="6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spans="1:40" ht="12.75" customHeight="1" x14ac:dyDescent="0.3">
      <c r="A998" s="7"/>
      <c r="B998" s="3"/>
      <c r="C998" s="3"/>
      <c r="D998" s="5"/>
      <c r="E998" s="6"/>
      <c r="F998" s="6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spans="1:40" ht="12.75" customHeight="1" x14ac:dyDescent="0.3">
      <c r="A999" s="7"/>
      <c r="B999" s="3"/>
      <c r="C999" s="3"/>
      <c r="D999" s="5"/>
      <c r="E999" s="6"/>
      <c r="F999" s="6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spans="1:40" ht="12.75" customHeight="1" x14ac:dyDescent="0.3">
      <c r="A1000" s="7"/>
      <c r="B1000" s="3"/>
      <c r="C1000" s="3"/>
      <c r="D1000" s="5"/>
      <c r="E1000" s="6"/>
      <c r="F1000" s="6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  <row r="1001" spans="1:40" ht="12.75" customHeight="1" x14ac:dyDescent="0.3">
      <c r="A1001" s="7"/>
      <c r="B1001" s="3"/>
      <c r="C1001" s="3"/>
      <c r="D1001" s="5"/>
      <c r="E1001" s="6"/>
      <c r="F1001" s="6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</row>
    <row r="1002" spans="1:40" ht="12.75" customHeight="1" x14ac:dyDescent="0.3">
      <c r="A1002" s="7"/>
      <c r="B1002" s="3"/>
      <c r="C1002" s="3"/>
      <c r="D1002" s="5"/>
      <c r="E1002" s="6"/>
      <c r="F1002" s="6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</row>
  </sheetData>
  <mergeCells count="37">
    <mergeCell ref="F174:G174"/>
    <mergeCell ref="C90:E90"/>
    <mergeCell ref="C96:E96"/>
    <mergeCell ref="C102:E102"/>
    <mergeCell ref="C105:E105"/>
    <mergeCell ref="C109:E109"/>
    <mergeCell ref="C126:E126"/>
    <mergeCell ref="C129:E129"/>
    <mergeCell ref="C132:E132"/>
    <mergeCell ref="C148:E148"/>
    <mergeCell ref="C153:E153"/>
    <mergeCell ref="C60:E60"/>
    <mergeCell ref="C66:E66"/>
    <mergeCell ref="C72:E72"/>
    <mergeCell ref="C78:E78"/>
    <mergeCell ref="C84:E84"/>
    <mergeCell ref="C30:E30"/>
    <mergeCell ref="C36:E36"/>
    <mergeCell ref="C42:E42"/>
    <mergeCell ref="C48:E48"/>
    <mergeCell ref="C54:E54"/>
    <mergeCell ref="K5:O5"/>
    <mergeCell ref="P5:T5"/>
    <mergeCell ref="K6:L6"/>
    <mergeCell ref="M6:N6"/>
    <mergeCell ref="P6:Q6"/>
    <mergeCell ref="R6:S6"/>
    <mergeCell ref="A5:B7"/>
    <mergeCell ref="C5:C7"/>
    <mergeCell ref="D5:D7"/>
    <mergeCell ref="E5:E6"/>
    <mergeCell ref="F5:G6"/>
    <mergeCell ref="H5:I6"/>
    <mergeCell ref="J5:J7"/>
    <mergeCell ref="C12:E12"/>
    <mergeCell ref="C19:E19"/>
    <mergeCell ref="C27:E27"/>
  </mergeCells>
  <conditionalFormatting sqref="F161:J161 K162:P162">
    <cfRule type="cellIs" dxfId="30" priority="1" stopIfTrue="1" operator="greaterThan">
      <formula>15</formula>
    </cfRule>
  </conditionalFormatting>
  <conditionalFormatting sqref="T162">
    <cfRule type="cellIs" dxfId="29" priority="2" stopIfTrue="1" operator="greaterThan">
      <formula>15</formula>
    </cfRule>
  </conditionalFormatting>
  <printOptions horizontalCentered="1"/>
  <pageMargins left="0.31496062992125984" right="0.31496062992125984" top="0.74803149606299213" bottom="0.51181102362204722" header="0" footer="0"/>
  <pageSetup paperSize="9" scale="44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1003"/>
  <sheetViews>
    <sheetView showZeros="0" topLeftCell="A125" workbookViewId="0">
      <selection activeCell="C4" sqref="C4"/>
    </sheetView>
  </sheetViews>
  <sheetFormatPr defaultColWidth="14.453125" defaultRowHeight="15" customHeight="1" x14ac:dyDescent="0.25"/>
  <cols>
    <col min="1" max="1" width="6.26953125" style="565" customWidth="1"/>
    <col min="2" max="2" width="37.453125" style="565" customWidth="1"/>
    <col min="3" max="3" width="11.26953125" style="565" customWidth="1"/>
    <col min="4" max="4" width="10.26953125" style="565" customWidth="1"/>
    <col min="5" max="5" width="12.1796875" style="565" customWidth="1"/>
    <col min="6" max="6" width="16.26953125" style="565" bestFit="1" customWidth="1"/>
    <col min="7" max="7" width="14.453125" style="565" bestFit="1" customWidth="1"/>
    <col min="8" max="8" width="15.54296875" style="565" bestFit="1" customWidth="1"/>
    <col min="9" max="9" width="13.54296875" style="565" customWidth="1"/>
    <col min="10" max="10" width="13.81640625" style="565" customWidth="1"/>
    <col min="11" max="14" width="15.54296875" style="565" customWidth="1"/>
    <col min="15" max="15" width="10.54296875" style="565" customWidth="1"/>
    <col min="16" max="16" width="15.54296875" style="565" customWidth="1"/>
    <col min="17" max="17" width="18.453125" style="565" customWidth="1"/>
    <col min="18" max="19" width="15.54296875" style="565" customWidth="1"/>
    <col min="20" max="20" width="10.54296875" style="565" customWidth="1"/>
    <col min="21" max="40" width="9.1796875" style="565" customWidth="1"/>
    <col min="41" max="16384" width="14.453125" style="565"/>
  </cols>
  <sheetData>
    <row r="1" spans="1:40" ht="20.5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20.5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8" x14ac:dyDescent="0.5">
      <c r="A3" s="3" t="s">
        <v>57</v>
      </c>
      <c r="B3" s="3"/>
      <c r="C3" s="115" t="s">
        <v>254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3.5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3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3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3.5" thickBot="1" x14ac:dyDescent="0.35">
      <c r="A7" s="654"/>
      <c r="B7" s="655"/>
      <c r="C7" s="658"/>
      <c r="D7" s="658"/>
      <c r="E7" s="566" t="s">
        <v>71</v>
      </c>
      <c r="F7" s="566" t="s">
        <v>71</v>
      </c>
      <c r="G7" s="37" t="s">
        <v>54</v>
      </c>
      <c r="H7" s="567" t="s">
        <v>71</v>
      </c>
      <c r="I7" s="39" t="s">
        <v>54</v>
      </c>
      <c r="J7" s="647"/>
      <c r="K7" s="568" t="s">
        <v>71</v>
      </c>
      <c r="L7" s="41" t="s">
        <v>54</v>
      </c>
      <c r="M7" s="569" t="s">
        <v>71</v>
      </c>
      <c r="N7" s="43" t="s">
        <v>54</v>
      </c>
      <c r="O7" s="44" t="s">
        <v>72</v>
      </c>
      <c r="P7" s="570" t="s">
        <v>71</v>
      </c>
      <c r="Q7" s="46" t="s">
        <v>54</v>
      </c>
      <c r="R7" s="571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16" thickBot="1" x14ac:dyDescent="0.4">
      <c r="A8" s="351" t="s">
        <v>73</v>
      </c>
      <c r="B8" s="352"/>
      <c r="C8" s="353"/>
      <c r="D8" s="354"/>
      <c r="E8" s="572"/>
      <c r="F8" s="572"/>
      <c r="G8" s="352"/>
      <c r="H8" s="356">
        <f>'Appeal Income'!I31</f>
        <v>0</v>
      </c>
      <c r="I8" s="357">
        <f>'Appeal Income'!H31</f>
        <v>0</v>
      </c>
      <c r="J8" s="444">
        <f>IFERROR(I8/G163,0)</f>
        <v>0</v>
      </c>
      <c r="K8" s="573"/>
      <c r="L8" s="359"/>
      <c r="M8" s="574"/>
      <c r="N8" s="359"/>
      <c r="O8" s="361"/>
      <c r="P8" s="575"/>
      <c r="Q8" s="479"/>
      <c r="R8" s="574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16" thickBot="1" x14ac:dyDescent="0.4">
      <c r="A9" s="488" t="s">
        <v>74</v>
      </c>
      <c r="B9" s="488"/>
      <c r="C9" s="489"/>
      <c r="D9" s="490"/>
      <c r="E9" s="576"/>
      <c r="F9" s="576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3.5" thickBot="1" x14ac:dyDescent="0.35">
      <c r="A10" s="49">
        <v>1</v>
      </c>
      <c r="B10" s="50" t="s">
        <v>75</v>
      </c>
      <c r="C10" s="51"/>
      <c r="D10" s="52"/>
      <c r="E10" s="577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2.5" x14ac:dyDescent="0.25">
      <c r="A11" s="58">
        <v>1.1000000000000001</v>
      </c>
      <c r="B11" s="59" t="s">
        <v>11</v>
      </c>
      <c r="C11" s="151"/>
      <c r="D11" s="151"/>
      <c r="E11" s="152"/>
      <c r="F11" s="476">
        <f>(D11*E11)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2.5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2.5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I18" si="6">F13*$J$8</f>
        <v>0</v>
      </c>
      <c r="I13" s="195">
        <f t="shared" si="6"/>
        <v>0</v>
      </c>
      <c r="J13" s="196"/>
      <c r="K13" s="216"/>
      <c r="L13" s="217"/>
      <c r="M13" s="222">
        <f t="shared" ref="M13:N18" si="7">H13-K13</f>
        <v>0</v>
      </c>
      <c r="N13" s="222">
        <f t="shared" si="7"/>
        <v>0</v>
      </c>
      <c r="O13" s="231">
        <f t="shared" si="3"/>
        <v>0</v>
      </c>
      <c r="P13" s="495"/>
      <c r="Q13" s="384"/>
      <c r="R13" s="385">
        <f t="shared" ref="R13:S18" si="8">H13-P13</f>
        <v>0</v>
      </c>
      <c r="S13" s="385">
        <f t="shared" si="8"/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2.5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6"/>
        <v>0</v>
      </c>
      <c r="J14" s="198"/>
      <c r="K14" s="216"/>
      <c r="L14" s="217"/>
      <c r="M14" s="224">
        <f t="shared" si="7"/>
        <v>0</v>
      </c>
      <c r="N14" s="224">
        <f t="shared" si="7"/>
        <v>0</v>
      </c>
      <c r="O14" s="231">
        <f t="shared" si="3"/>
        <v>0</v>
      </c>
      <c r="P14" s="386"/>
      <c r="Q14" s="387"/>
      <c r="R14" s="388">
        <f t="shared" si="8"/>
        <v>0</v>
      </c>
      <c r="S14" s="388">
        <f t="shared" si="8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2.5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6"/>
        <v>0</v>
      </c>
      <c r="J15" s="198"/>
      <c r="K15" s="216"/>
      <c r="L15" s="217"/>
      <c r="M15" s="224">
        <f t="shared" si="7"/>
        <v>0</v>
      </c>
      <c r="N15" s="224">
        <f t="shared" si="7"/>
        <v>0</v>
      </c>
      <c r="O15" s="231">
        <f t="shared" si="3"/>
        <v>0</v>
      </c>
      <c r="P15" s="386"/>
      <c r="Q15" s="387"/>
      <c r="R15" s="388">
        <f t="shared" si="8"/>
        <v>0</v>
      </c>
      <c r="S15" s="388">
        <f t="shared" si="8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2.5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6"/>
        <v>0</v>
      </c>
      <c r="J16" s="198"/>
      <c r="K16" s="216"/>
      <c r="L16" s="217"/>
      <c r="M16" s="224">
        <f t="shared" si="7"/>
        <v>0</v>
      </c>
      <c r="N16" s="224">
        <f t="shared" si="7"/>
        <v>0</v>
      </c>
      <c r="O16" s="231">
        <f t="shared" si="3"/>
        <v>0</v>
      </c>
      <c r="P16" s="386"/>
      <c r="Q16" s="387"/>
      <c r="R16" s="388">
        <f t="shared" si="8"/>
        <v>0</v>
      </c>
      <c r="S16" s="388">
        <f t="shared" si="8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2.5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6"/>
        <v>0</v>
      </c>
      <c r="J17" s="198"/>
      <c r="K17" s="216"/>
      <c r="L17" s="217"/>
      <c r="M17" s="224">
        <f t="shared" si="7"/>
        <v>0</v>
      </c>
      <c r="N17" s="224">
        <f t="shared" si="7"/>
        <v>0</v>
      </c>
      <c r="O17" s="231">
        <f t="shared" si="3"/>
        <v>0</v>
      </c>
      <c r="P17" s="386"/>
      <c r="Q17" s="387"/>
      <c r="R17" s="388">
        <f t="shared" si="8"/>
        <v>0</v>
      </c>
      <c r="S17" s="388">
        <f t="shared" si="8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2.5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6"/>
        <v>0</v>
      </c>
      <c r="J18" s="201"/>
      <c r="K18" s="218"/>
      <c r="L18" s="219"/>
      <c r="M18" s="226">
        <f t="shared" si="7"/>
        <v>0</v>
      </c>
      <c r="N18" s="226">
        <f t="shared" si="7"/>
        <v>0</v>
      </c>
      <c r="O18" s="232">
        <f t="shared" si="3"/>
        <v>0</v>
      </c>
      <c r="P18" s="389"/>
      <c r="Q18" s="390"/>
      <c r="R18" s="391">
        <f t="shared" si="8"/>
        <v>0</v>
      </c>
      <c r="S18" s="391">
        <f t="shared" si="8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2.5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9">SUM(F20:F26)</f>
        <v>0</v>
      </c>
      <c r="G19" s="67">
        <f t="shared" si="9"/>
        <v>0</v>
      </c>
      <c r="H19" s="236">
        <f t="shared" si="9"/>
        <v>0</v>
      </c>
      <c r="I19" s="66">
        <f t="shared" si="9"/>
        <v>0</v>
      </c>
      <c r="J19" s="142"/>
      <c r="K19" s="214">
        <f t="shared" ref="K19:S19" si="10">SUM(K20:K26)</f>
        <v>0</v>
      </c>
      <c r="L19" s="215">
        <f t="shared" si="10"/>
        <v>0</v>
      </c>
      <c r="M19" s="215">
        <f t="shared" si="10"/>
        <v>0</v>
      </c>
      <c r="N19" s="214">
        <f t="shared" si="10"/>
        <v>0</v>
      </c>
      <c r="O19" s="233">
        <f t="shared" si="3"/>
        <v>0</v>
      </c>
      <c r="P19" s="382">
        <f t="shared" si="10"/>
        <v>0</v>
      </c>
      <c r="Q19" s="383">
        <f t="shared" si="10"/>
        <v>0</v>
      </c>
      <c r="R19" s="383">
        <f t="shared" si="10"/>
        <v>0</v>
      </c>
      <c r="S19" s="383">
        <f t="shared" si="10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2.5" x14ac:dyDescent="0.25">
      <c r="A20" s="72" t="s">
        <v>86</v>
      </c>
      <c r="B20" s="72"/>
      <c r="C20" s="60"/>
      <c r="D20" s="60"/>
      <c r="E20" s="59"/>
      <c r="F20" s="25">
        <f t="shared" ref="F20:F26" si="11">D20*E20</f>
        <v>0</v>
      </c>
      <c r="G20" s="74">
        <f>F20*'Consolidated Budget'!$C$9</f>
        <v>0</v>
      </c>
      <c r="H20" s="194">
        <f t="shared" ref="H20:I26" si="12">F20*$J$8</f>
        <v>0</v>
      </c>
      <c r="I20" s="195">
        <f t="shared" si="12"/>
        <v>0</v>
      </c>
      <c r="J20" s="196"/>
      <c r="K20" s="220"/>
      <c r="L20" s="221"/>
      <c r="M20" s="222">
        <f t="shared" ref="M20:N26" si="13">H20-K20</f>
        <v>0</v>
      </c>
      <c r="N20" s="222">
        <f t="shared" si="13"/>
        <v>0</v>
      </c>
      <c r="O20" s="234">
        <f t="shared" si="3"/>
        <v>0</v>
      </c>
      <c r="P20" s="410"/>
      <c r="Q20" s="384"/>
      <c r="R20" s="385">
        <f t="shared" ref="R20:S26" si="14">H20-P20</f>
        <v>0</v>
      </c>
      <c r="S20" s="385">
        <f t="shared" si="14"/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2.5" x14ac:dyDescent="0.25">
      <c r="A21" s="72" t="s">
        <v>87</v>
      </c>
      <c r="B21" s="72"/>
      <c r="C21" s="73"/>
      <c r="D21" s="73"/>
      <c r="E21" s="72"/>
      <c r="F21" s="25">
        <f t="shared" si="11"/>
        <v>0</v>
      </c>
      <c r="G21" s="74">
        <f>F21*'Consolidated Budget'!$C$9</f>
        <v>0</v>
      </c>
      <c r="H21" s="197">
        <f t="shared" si="12"/>
        <v>0</v>
      </c>
      <c r="I21" s="25">
        <f t="shared" si="12"/>
        <v>0</v>
      </c>
      <c r="J21" s="198"/>
      <c r="K21" s="223"/>
      <c r="L21" s="217"/>
      <c r="M21" s="224">
        <f t="shared" si="13"/>
        <v>0</v>
      </c>
      <c r="N21" s="224">
        <f t="shared" si="13"/>
        <v>0</v>
      </c>
      <c r="O21" s="231">
        <f t="shared" si="3"/>
        <v>0</v>
      </c>
      <c r="P21" s="392"/>
      <c r="Q21" s="387"/>
      <c r="R21" s="388">
        <f t="shared" si="14"/>
        <v>0</v>
      </c>
      <c r="S21" s="388">
        <f t="shared" si="14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2.5" x14ac:dyDescent="0.25">
      <c r="A22" s="72" t="s">
        <v>88</v>
      </c>
      <c r="B22" s="72"/>
      <c r="C22" s="73"/>
      <c r="D22" s="73"/>
      <c r="E22" s="72"/>
      <c r="F22" s="25">
        <f t="shared" si="11"/>
        <v>0</v>
      </c>
      <c r="G22" s="74">
        <f>F22*'Consolidated Budget'!$C$9</f>
        <v>0</v>
      </c>
      <c r="H22" s="197">
        <f t="shared" si="12"/>
        <v>0</v>
      </c>
      <c r="I22" s="25">
        <f t="shared" si="12"/>
        <v>0</v>
      </c>
      <c r="J22" s="198"/>
      <c r="K22" s="223"/>
      <c r="L22" s="217"/>
      <c r="M22" s="224">
        <f t="shared" si="13"/>
        <v>0</v>
      </c>
      <c r="N22" s="224">
        <f t="shared" si="13"/>
        <v>0</v>
      </c>
      <c r="O22" s="231">
        <f t="shared" si="3"/>
        <v>0</v>
      </c>
      <c r="P22" s="392"/>
      <c r="Q22" s="387"/>
      <c r="R22" s="388">
        <f t="shared" si="14"/>
        <v>0</v>
      </c>
      <c r="S22" s="388">
        <f t="shared" si="14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2.5" x14ac:dyDescent="0.25">
      <c r="A23" s="72" t="s">
        <v>89</v>
      </c>
      <c r="B23" s="72"/>
      <c r="C23" s="73"/>
      <c r="D23" s="73"/>
      <c r="E23" s="72"/>
      <c r="F23" s="25">
        <f t="shared" si="11"/>
        <v>0</v>
      </c>
      <c r="G23" s="74">
        <f>F23*'Consolidated Budget'!$C$9</f>
        <v>0</v>
      </c>
      <c r="H23" s="197">
        <f t="shared" si="12"/>
        <v>0</v>
      </c>
      <c r="I23" s="25">
        <f t="shared" si="12"/>
        <v>0</v>
      </c>
      <c r="J23" s="198"/>
      <c r="K23" s="223"/>
      <c r="L23" s="217"/>
      <c r="M23" s="224">
        <f t="shared" si="13"/>
        <v>0</v>
      </c>
      <c r="N23" s="224">
        <f t="shared" si="13"/>
        <v>0</v>
      </c>
      <c r="O23" s="231">
        <f t="shared" si="3"/>
        <v>0</v>
      </c>
      <c r="P23" s="392"/>
      <c r="Q23" s="387"/>
      <c r="R23" s="388">
        <f t="shared" si="14"/>
        <v>0</v>
      </c>
      <c r="S23" s="388">
        <f t="shared" si="14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2.5" x14ac:dyDescent="0.25">
      <c r="A24" s="72" t="s">
        <v>90</v>
      </c>
      <c r="B24" s="72"/>
      <c r="C24" s="73"/>
      <c r="D24" s="73"/>
      <c r="E24" s="72"/>
      <c r="F24" s="25">
        <f t="shared" si="11"/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si="14"/>
        <v>0</v>
      </c>
      <c r="S24" s="388">
        <f t="shared" si="14"/>
        <v>0</v>
      </c>
      <c r="T24" s="231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2.5" x14ac:dyDescent="0.25">
      <c r="A25" s="72" t="s">
        <v>91</v>
      </c>
      <c r="B25" s="72"/>
      <c r="C25" s="73"/>
      <c r="D25" s="73"/>
      <c r="E25" s="72"/>
      <c r="F25" s="25">
        <f t="shared" si="11"/>
        <v>0</v>
      </c>
      <c r="G25" s="74">
        <f>F25*'Consolidated Budget'!$C$9</f>
        <v>0</v>
      </c>
      <c r="H25" s="197">
        <f t="shared" si="12"/>
        <v>0</v>
      </c>
      <c r="I25" s="25">
        <f t="shared" si="12"/>
        <v>0</v>
      </c>
      <c r="J25" s="198"/>
      <c r="K25" s="223"/>
      <c r="L25" s="217"/>
      <c r="M25" s="224">
        <f t="shared" si="13"/>
        <v>0</v>
      </c>
      <c r="N25" s="224">
        <f t="shared" si="13"/>
        <v>0</v>
      </c>
      <c r="O25" s="231">
        <f t="shared" si="3"/>
        <v>0</v>
      </c>
      <c r="P25" s="392"/>
      <c r="Q25" s="387"/>
      <c r="R25" s="388">
        <f t="shared" si="14"/>
        <v>0</v>
      </c>
      <c r="S25" s="388">
        <f t="shared" si="14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3" thickBot="1" x14ac:dyDescent="0.3">
      <c r="A26" s="78" t="s">
        <v>92</v>
      </c>
      <c r="B26" s="78"/>
      <c r="C26" s="79"/>
      <c r="D26" s="79"/>
      <c r="E26" s="78"/>
      <c r="F26" s="257">
        <f t="shared" si="11"/>
        <v>0</v>
      </c>
      <c r="G26" s="80">
        <f>F26*'Consolidated Budget'!$C$9</f>
        <v>0</v>
      </c>
      <c r="H26" s="202">
        <f t="shared" si="12"/>
        <v>0</v>
      </c>
      <c r="I26" s="203">
        <f t="shared" si="12"/>
        <v>0</v>
      </c>
      <c r="J26" s="204"/>
      <c r="K26" s="225"/>
      <c r="L26" s="217"/>
      <c r="M26" s="226">
        <f t="shared" si="13"/>
        <v>0</v>
      </c>
      <c r="N26" s="226">
        <f t="shared" si="13"/>
        <v>0</v>
      </c>
      <c r="O26" s="232">
        <f t="shared" si="3"/>
        <v>0</v>
      </c>
      <c r="P26" s="393"/>
      <c r="Q26" s="390"/>
      <c r="R26" s="391">
        <f t="shared" si="14"/>
        <v>0</v>
      </c>
      <c r="S26" s="391">
        <f t="shared" si="14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3.5" thickBot="1" x14ac:dyDescent="0.35">
      <c r="A27" s="84" t="s">
        <v>93</v>
      </c>
      <c r="B27" s="50"/>
      <c r="C27" s="648"/>
      <c r="D27" s="649"/>
      <c r="E27" s="650"/>
      <c r="F27" s="85">
        <f t="shared" ref="F27:I27" si="15">F11+F12+F19</f>
        <v>0</v>
      </c>
      <c r="G27" s="85">
        <f t="shared" si="15"/>
        <v>0</v>
      </c>
      <c r="H27" s="86">
        <f t="shared" si="15"/>
        <v>0</v>
      </c>
      <c r="I27" s="85">
        <f t="shared" si="15"/>
        <v>0</v>
      </c>
      <c r="J27" s="87"/>
      <c r="K27" s="227">
        <f t="shared" ref="K27:S27" si="16">K11+K12+K19</f>
        <v>0</v>
      </c>
      <c r="L27" s="227">
        <f t="shared" si="16"/>
        <v>0</v>
      </c>
      <c r="M27" s="228">
        <f t="shared" si="16"/>
        <v>0</v>
      </c>
      <c r="N27" s="228">
        <f t="shared" si="16"/>
        <v>0</v>
      </c>
      <c r="O27" s="235">
        <f t="shared" si="3"/>
        <v>0</v>
      </c>
      <c r="P27" s="394">
        <f t="shared" si="16"/>
        <v>0</v>
      </c>
      <c r="Q27" s="228">
        <f t="shared" si="16"/>
        <v>0</v>
      </c>
      <c r="R27" s="228">
        <f t="shared" si="16"/>
        <v>0</v>
      </c>
      <c r="S27" s="228">
        <f t="shared" si="1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3.5" thickBot="1" x14ac:dyDescent="0.35">
      <c r="A28" s="10"/>
      <c r="B28" s="7"/>
      <c r="C28" s="10"/>
      <c r="D28" s="8"/>
      <c r="E28" s="578"/>
      <c r="F28" s="578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3.5" thickBot="1" x14ac:dyDescent="0.35">
      <c r="A29" s="49">
        <v>2</v>
      </c>
      <c r="B29" s="50" t="s">
        <v>94</v>
      </c>
      <c r="C29" s="154"/>
      <c r="D29" s="155"/>
      <c r="E29" s="579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2.5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17">SUM(F31:F35)</f>
        <v>0</v>
      </c>
      <c r="G30" s="67">
        <f t="shared" si="17"/>
        <v>0</v>
      </c>
      <c r="H30" s="243">
        <f t="shared" si="17"/>
        <v>0</v>
      </c>
      <c r="I30" s="244">
        <f t="shared" si="17"/>
        <v>0</v>
      </c>
      <c r="J30" s="245"/>
      <c r="K30" s="498">
        <f t="shared" si="17"/>
        <v>0</v>
      </c>
      <c r="L30" s="499">
        <f t="shared" si="17"/>
        <v>0</v>
      </c>
      <c r="M30" s="500">
        <f t="shared" si="17"/>
        <v>0</v>
      </c>
      <c r="N30" s="500">
        <f t="shared" si="17"/>
        <v>0</v>
      </c>
      <c r="O30" s="343">
        <f t="shared" ref="O30:O93" si="18">IFERROR(L30/I30,0)</f>
        <v>0</v>
      </c>
      <c r="P30" s="400">
        <f t="shared" si="17"/>
        <v>0</v>
      </c>
      <c r="Q30" s="401">
        <f t="shared" si="17"/>
        <v>0</v>
      </c>
      <c r="R30" s="402">
        <f t="shared" si="17"/>
        <v>0</v>
      </c>
      <c r="S30" s="402">
        <f t="shared" si="17"/>
        <v>0</v>
      </c>
      <c r="T30" s="343">
        <f t="shared" ref="T30:T93" si="1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2.5" x14ac:dyDescent="0.25">
      <c r="A31" s="59" t="s">
        <v>96</v>
      </c>
      <c r="B31" s="59"/>
      <c r="C31" s="60"/>
      <c r="D31" s="60"/>
      <c r="E31" s="59"/>
      <c r="F31" s="476">
        <f t="shared" ref="F31:F35" si="20">D31*E31</f>
        <v>0</v>
      </c>
      <c r="G31" s="61">
        <f>F31*'Consolidated Budget'!$C$9</f>
        <v>0</v>
      </c>
      <c r="H31" s="205">
        <f t="shared" ref="H31:I35" si="21">F31*$J$8</f>
        <v>0</v>
      </c>
      <c r="I31" s="206">
        <f t="shared" si="21"/>
        <v>0</v>
      </c>
      <c r="J31" s="207"/>
      <c r="K31" s="258"/>
      <c r="L31" s="259"/>
      <c r="M31" s="501">
        <f t="shared" ref="M31:N35" si="22">H31-K31</f>
        <v>0</v>
      </c>
      <c r="N31" s="501">
        <f t="shared" si="22"/>
        <v>0</v>
      </c>
      <c r="O31" s="480">
        <f t="shared" si="18"/>
        <v>0</v>
      </c>
      <c r="P31" s="403"/>
      <c r="Q31" s="384"/>
      <c r="R31" s="385">
        <f t="shared" ref="R31:S35" si="23">H31-P31</f>
        <v>0</v>
      </c>
      <c r="S31" s="385">
        <f t="shared" si="23"/>
        <v>0</v>
      </c>
      <c r="T31" s="452">
        <f t="shared" si="1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2.5" x14ac:dyDescent="0.25">
      <c r="A32" s="72" t="s">
        <v>97</v>
      </c>
      <c r="B32" s="72"/>
      <c r="C32" s="73"/>
      <c r="D32" s="73"/>
      <c r="E32" s="72"/>
      <c r="F32" s="25">
        <f t="shared" si="20"/>
        <v>0</v>
      </c>
      <c r="G32" s="61">
        <f>F32*'Consolidated Budget'!$C$9</f>
        <v>0</v>
      </c>
      <c r="H32" s="197">
        <f t="shared" si="21"/>
        <v>0</v>
      </c>
      <c r="I32" s="25">
        <f t="shared" si="21"/>
        <v>0</v>
      </c>
      <c r="J32" s="198"/>
      <c r="K32" s="223"/>
      <c r="L32" s="229"/>
      <c r="M32" s="224">
        <f t="shared" si="22"/>
        <v>0</v>
      </c>
      <c r="N32" s="224">
        <f t="shared" si="22"/>
        <v>0</v>
      </c>
      <c r="O32" s="231">
        <f t="shared" si="18"/>
        <v>0</v>
      </c>
      <c r="P32" s="392"/>
      <c r="Q32" s="387"/>
      <c r="R32" s="388">
        <f t="shared" si="23"/>
        <v>0</v>
      </c>
      <c r="S32" s="388">
        <f t="shared" si="23"/>
        <v>0</v>
      </c>
      <c r="T32" s="231">
        <f t="shared" si="1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2.5" x14ac:dyDescent="0.25">
      <c r="A33" s="72" t="s">
        <v>98</v>
      </c>
      <c r="B33" s="72"/>
      <c r="C33" s="73"/>
      <c r="D33" s="73"/>
      <c r="E33" s="72"/>
      <c r="F33" s="25">
        <f t="shared" si="20"/>
        <v>0</v>
      </c>
      <c r="G33" s="74">
        <f>F33*'Consolidated Budget'!$C$9</f>
        <v>0</v>
      </c>
      <c r="H33" s="197">
        <f t="shared" si="21"/>
        <v>0</v>
      </c>
      <c r="I33" s="25">
        <f t="shared" si="21"/>
        <v>0</v>
      </c>
      <c r="J33" s="198"/>
      <c r="K33" s="223"/>
      <c r="L33" s="229"/>
      <c r="M33" s="224">
        <f t="shared" si="22"/>
        <v>0</v>
      </c>
      <c r="N33" s="224">
        <f t="shared" si="22"/>
        <v>0</v>
      </c>
      <c r="O33" s="231">
        <f t="shared" si="18"/>
        <v>0</v>
      </c>
      <c r="P33" s="392"/>
      <c r="Q33" s="387"/>
      <c r="R33" s="388">
        <f t="shared" si="23"/>
        <v>0</v>
      </c>
      <c r="S33" s="388">
        <f t="shared" si="23"/>
        <v>0</v>
      </c>
      <c r="T33" s="231">
        <f t="shared" si="1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2.5" x14ac:dyDescent="0.25">
      <c r="A34" s="72" t="s">
        <v>99</v>
      </c>
      <c r="B34" s="72"/>
      <c r="C34" s="73"/>
      <c r="D34" s="73"/>
      <c r="E34" s="72"/>
      <c r="F34" s="25">
        <f t="shared" si="20"/>
        <v>0</v>
      </c>
      <c r="G34" s="74">
        <f>F34*'Consolidated Budget'!$C$9</f>
        <v>0</v>
      </c>
      <c r="H34" s="197">
        <f t="shared" si="21"/>
        <v>0</v>
      </c>
      <c r="I34" s="25">
        <f t="shared" si="21"/>
        <v>0</v>
      </c>
      <c r="J34" s="198"/>
      <c r="K34" s="223"/>
      <c r="L34" s="229"/>
      <c r="M34" s="224">
        <f t="shared" si="22"/>
        <v>0</v>
      </c>
      <c r="N34" s="224">
        <f t="shared" si="22"/>
        <v>0</v>
      </c>
      <c r="O34" s="231">
        <f t="shared" si="18"/>
        <v>0</v>
      </c>
      <c r="P34" s="392"/>
      <c r="Q34" s="387"/>
      <c r="R34" s="388">
        <f t="shared" si="23"/>
        <v>0</v>
      </c>
      <c r="S34" s="388">
        <f t="shared" si="23"/>
        <v>0</v>
      </c>
      <c r="T34" s="231">
        <f t="shared" si="1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2.5" x14ac:dyDescent="0.25">
      <c r="A35" s="78" t="s">
        <v>100</v>
      </c>
      <c r="B35" s="78"/>
      <c r="C35" s="79"/>
      <c r="D35" s="79"/>
      <c r="E35" s="78"/>
      <c r="F35" s="257">
        <f t="shared" si="20"/>
        <v>0</v>
      </c>
      <c r="G35" s="80">
        <f>F35*'Consolidated Budget'!$C$9</f>
        <v>0</v>
      </c>
      <c r="H35" s="208">
        <f t="shared" si="21"/>
        <v>0</v>
      </c>
      <c r="I35" s="209">
        <f t="shared" si="21"/>
        <v>0</v>
      </c>
      <c r="J35" s="210"/>
      <c r="K35" s="225"/>
      <c r="L35" s="246"/>
      <c r="M35" s="226">
        <f t="shared" si="22"/>
        <v>0</v>
      </c>
      <c r="N35" s="226">
        <f t="shared" si="22"/>
        <v>0</v>
      </c>
      <c r="O35" s="232">
        <f t="shared" si="18"/>
        <v>0</v>
      </c>
      <c r="P35" s="393"/>
      <c r="Q35" s="390"/>
      <c r="R35" s="391">
        <f t="shared" si="23"/>
        <v>0</v>
      </c>
      <c r="S35" s="391">
        <f t="shared" si="23"/>
        <v>0</v>
      </c>
      <c r="T35" s="232">
        <f t="shared" si="1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2.5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24">SUM(F37:F41)</f>
        <v>0</v>
      </c>
      <c r="G36" s="67">
        <f t="shared" si="24"/>
        <v>0</v>
      </c>
      <c r="H36" s="138">
        <f t="shared" si="24"/>
        <v>0</v>
      </c>
      <c r="I36" s="139">
        <f t="shared" si="24"/>
        <v>0</v>
      </c>
      <c r="J36" s="140"/>
      <c r="K36" s="502">
        <f t="shared" si="24"/>
        <v>0</v>
      </c>
      <c r="L36" s="503">
        <f t="shared" si="24"/>
        <v>0</v>
      </c>
      <c r="M36" s="504">
        <f t="shared" ref="M36:N36" si="25">SUM(M37:M41)</f>
        <v>0</v>
      </c>
      <c r="N36" s="504">
        <f t="shared" si="25"/>
        <v>0</v>
      </c>
      <c r="O36" s="344">
        <f t="shared" si="18"/>
        <v>0</v>
      </c>
      <c r="P36" s="404">
        <f t="shared" ref="P36:S36" si="26">SUM(P37:P41)</f>
        <v>0</v>
      </c>
      <c r="Q36" s="405">
        <f t="shared" si="26"/>
        <v>0</v>
      </c>
      <c r="R36" s="406">
        <f t="shared" si="26"/>
        <v>0</v>
      </c>
      <c r="S36" s="406">
        <f t="shared" si="26"/>
        <v>0</v>
      </c>
      <c r="T36" s="453">
        <f t="shared" si="1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2.5" x14ac:dyDescent="0.25">
      <c r="A37" s="59" t="s">
        <v>102</v>
      </c>
      <c r="B37" s="59"/>
      <c r="C37" s="59"/>
      <c r="D37" s="60"/>
      <c r="E37" s="59"/>
      <c r="F37" s="476">
        <f t="shared" ref="F37:F41" si="27">D37*E37</f>
        <v>0</v>
      </c>
      <c r="G37" s="74">
        <f>F37*'Consolidated Budget'!$C$9</f>
        <v>0</v>
      </c>
      <c r="H37" s="205">
        <f t="shared" ref="H37:I41" si="28">F37*$J$8</f>
        <v>0</v>
      </c>
      <c r="I37" s="206">
        <f t="shared" si="28"/>
        <v>0</v>
      </c>
      <c r="J37" s="207"/>
      <c r="K37" s="258"/>
      <c r="L37" s="259"/>
      <c r="M37" s="501">
        <f t="shared" ref="M37:N41" si="29">H37-K37</f>
        <v>0</v>
      </c>
      <c r="N37" s="501">
        <f t="shared" si="29"/>
        <v>0</v>
      </c>
      <c r="O37" s="480">
        <f t="shared" si="18"/>
        <v>0</v>
      </c>
      <c r="P37" s="403"/>
      <c r="Q37" s="384"/>
      <c r="R37" s="385">
        <f t="shared" ref="R37:S41" si="30">H37-P37</f>
        <v>0</v>
      </c>
      <c r="S37" s="385">
        <f t="shared" si="30"/>
        <v>0</v>
      </c>
      <c r="T37" s="452">
        <f t="shared" si="1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2.5" x14ac:dyDescent="0.25">
      <c r="A38" s="72" t="s">
        <v>103</v>
      </c>
      <c r="B38" s="72"/>
      <c r="C38" s="72"/>
      <c r="D38" s="73"/>
      <c r="E38" s="72"/>
      <c r="F38" s="25">
        <f t="shared" si="27"/>
        <v>0</v>
      </c>
      <c r="G38" s="74">
        <f>F38*'Consolidated Budget'!$C$9</f>
        <v>0</v>
      </c>
      <c r="H38" s="197">
        <f t="shared" si="28"/>
        <v>0</v>
      </c>
      <c r="I38" s="25">
        <f t="shared" si="28"/>
        <v>0</v>
      </c>
      <c r="J38" s="198"/>
      <c r="K38" s="223"/>
      <c r="L38" s="229"/>
      <c r="M38" s="224">
        <f t="shared" si="29"/>
        <v>0</v>
      </c>
      <c r="N38" s="224">
        <f t="shared" si="29"/>
        <v>0</v>
      </c>
      <c r="O38" s="231">
        <f t="shared" si="18"/>
        <v>0</v>
      </c>
      <c r="P38" s="392"/>
      <c r="Q38" s="387"/>
      <c r="R38" s="388">
        <f t="shared" si="30"/>
        <v>0</v>
      </c>
      <c r="S38" s="388">
        <f t="shared" si="30"/>
        <v>0</v>
      </c>
      <c r="T38" s="231">
        <f t="shared" si="1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2.5" x14ac:dyDescent="0.25">
      <c r="A39" s="72" t="s">
        <v>104</v>
      </c>
      <c r="B39" s="72"/>
      <c r="C39" s="72"/>
      <c r="D39" s="73"/>
      <c r="E39" s="72"/>
      <c r="F39" s="25">
        <f t="shared" si="27"/>
        <v>0</v>
      </c>
      <c r="G39" s="74">
        <f>F39*'Consolidated Budget'!$C$9</f>
        <v>0</v>
      </c>
      <c r="H39" s="197">
        <f t="shared" si="28"/>
        <v>0</v>
      </c>
      <c r="I39" s="25">
        <f t="shared" si="28"/>
        <v>0</v>
      </c>
      <c r="J39" s="198"/>
      <c r="K39" s="223"/>
      <c r="L39" s="229"/>
      <c r="M39" s="224">
        <f t="shared" si="29"/>
        <v>0</v>
      </c>
      <c r="N39" s="224">
        <f t="shared" si="29"/>
        <v>0</v>
      </c>
      <c r="O39" s="231">
        <f t="shared" si="18"/>
        <v>0</v>
      </c>
      <c r="P39" s="392"/>
      <c r="Q39" s="387"/>
      <c r="R39" s="388">
        <f t="shared" si="30"/>
        <v>0</v>
      </c>
      <c r="S39" s="388">
        <f t="shared" si="30"/>
        <v>0</v>
      </c>
      <c r="T39" s="231">
        <f t="shared" si="1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2.5" x14ac:dyDescent="0.25">
      <c r="A40" s="72" t="s">
        <v>105</v>
      </c>
      <c r="B40" s="72"/>
      <c r="C40" s="72"/>
      <c r="D40" s="73"/>
      <c r="E40" s="72"/>
      <c r="F40" s="25">
        <f t="shared" si="27"/>
        <v>0</v>
      </c>
      <c r="G40" s="74">
        <f>F40*'Consolidated Budget'!$C$9</f>
        <v>0</v>
      </c>
      <c r="H40" s="197">
        <f t="shared" si="28"/>
        <v>0</v>
      </c>
      <c r="I40" s="25">
        <f t="shared" si="28"/>
        <v>0</v>
      </c>
      <c r="J40" s="198"/>
      <c r="K40" s="223"/>
      <c r="L40" s="229"/>
      <c r="M40" s="224">
        <f t="shared" si="29"/>
        <v>0</v>
      </c>
      <c r="N40" s="224">
        <f t="shared" si="29"/>
        <v>0</v>
      </c>
      <c r="O40" s="231">
        <f t="shared" si="18"/>
        <v>0</v>
      </c>
      <c r="P40" s="392"/>
      <c r="Q40" s="387"/>
      <c r="R40" s="388">
        <f t="shared" si="30"/>
        <v>0</v>
      </c>
      <c r="S40" s="388">
        <f t="shared" si="30"/>
        <v>0</v>
      </c>
      <c r="T40" s="231">
        <f t="shared" si="1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2.5" x14ac:dyDescent="0.25">
      <c r="A41" s="78" t="s">
        <v>106</v>
      </c>
      <c r="B41" s="78"/>
      <c r="C41" s="78"/>
      <c r="D41" s="79"/>
      <c r="E41" s="78"/>
      <c r="F41" s="257">
        <f t="shared" si="27"/>
        <v>0</v>
      </c>
      <c r="G41" s="74">
        <f>F41*'Consolidated Budget'!$C$9</f>
        <v>0</v>
      </c>
      <c r="H41" s="208">
        <f t="shared" si="28"/>
        <v>0</v>
      </c>
      <c r="I41" s="209">
        <f t="shared" si="28"/>
        <v>0</v>
      </c>
      <c r="J41" s="210"/>
      <c r="K41" s="225"/>
      <c r="L41" s="246"/>
      <c r="M41" s="226">
        <f t="shared" si="29"/>
        <v>0</v>
      </c>
      <c r="N41" s="226">
        <f t="shared" si="29"/>
        <v>0</v>
      </c>
      <c r="O41" s="232">
        <f t="shared" si="18"/>
        <v>0</v>
      </c>
      <c r="P41" s="393"/>
      <c r="Q41" s="390"/>
      <c r="R41" s="391">
        <f t="shared" si="30"/>
        <v>0</v>
      </c>
      <c r="S41" s="391">
        <f t="shared" si="30"/>
        <v>0</v>
      </c>
      <c r="T41" s="232">
        <f t="shared" si="1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2.5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31">SUM(F43:F47)</f>
        <v>0</v>
      </c>
      <c r="G42" s="67">
        <f t="shared" si="31"/>
        <v>0</v>
      </c>
      <c r="H42" s="138">
        <f t="shared" si="31"/>
        <v>0</v>
      </c>
      <c r="I42" s="139">
        <f t="shared" si="31"/>
        <v>0</v>
      </c>
      <c r="J42" s="140"/>
      <c r="K42" s="502">
        <f t="shared" si="31"/>
        <v>0</v>
      </c>
      <c r="L42" s="503">
        <f t="shared" si="31"/>
        <v>0</v>
      </c>
      <c r="M42" s="504">
        <f t="shared" ref="M42:N42" si="32">SUM(M43:M47)</f>
        <v>0</v>
      </c>
      <c r="N42" s="504">
        <f t="shared" si="32"/>
        <v>0</v>
      </c>
      <c r="O42" s="344">
        <f t="shared" si="18"/>
        <v>0</v>
      </c>
      <c r="P42" s="407">
        <f t="shared" ref="P42:S42" si="33">SUM(P43:P47)</f>
        <v>0</v>
      </c>
      <c r="Q42" s="408">
        <f t="shared" si="33"/>
        <v>0</v>
      </c>
      <c r="R42" s="409">
        <f t="shared" si="33"/>
        <v>0</v>
      </c>
      <c r="S42" s="409">
        <f t="shared" si="33"/>
        <v>0</v>
      </c>
      <c r="T42" s="344">
        <f t="shared" si="1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2.5" x14ac:dyDescent="0.25">
      <c r="A43" s="59" t="s">
        <v>108</v>
      </c>
      <c r="B43" s="59"/>
      <c r="C43" s="60"/>
      <c r="D43" s="60"/>
      <c r="E43" s="59"/>
      <c r="F43" s="25">
        <f t="shared" ref="F43:F47" si="34">D43*E43</f>
        <v>0</v>
      </c>
      <c r="G43" s="74">
        <f>F43*'Consolidated Budget'!$C$9</f>
        <v>0</v>
      </c>
      <c r="H43" s="205">
        <f t="shared" ref="H43:I47" si="35">F43*$J$8</f>
        <v>0</v>
      </c>
      <c r="I43" s="206">
        <f t="shared" si="35"/>
        <v>0</v>
      </c>
      <c r="J43" s="207"/>
      <c r="K43" s="258"/>
      <c r="L43" s="259"/>
      <c r="M43" s="501">
        <f t="shared" ref="M43:N47" si="36">H43-K43</f>
        <v>0</v>
      </c>
      <c r="N43" s="501">
        <f t="shared" si="36"/>
        <v>0</v>
      </c>
      <c r="O43" s="480">
        <f t="shared" si="18"/>
        <v>0</v>
      </c>
      <c r="P43" s="403"/>
      <c r="Q43" s="384"/>
      <c r="R43" s="385">
        <f t="shared" ref="R43:S47" si="37">H43-P43</f>
        <v>0</v>
      </c>
      <c r="S43" s="385">
        <f t="shared" si="37"/>
        <v>0</v>
      </c>
      <c r="T43" s="452">
        <f t="shared" si="1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2.5" x14ac:dyDescent="0.25">
      <c r="A44" s="59" t="s">
        <v>109</v>
      </c>
      <c r="B44" s="59"/>
      <c r="C44" s="60"/>
      <c r="D44" s="60"/>
      <c r="E44" s="59"/>
      <c r="F44" s="25">
        <f t="shared" si="34"/>
        <v>0</v>
      </c>
      <c r="G44" s="74">
        <f>F44*'Consolidated Budget'!$C$9</f>
        <v>0</v>
      </c>
      <c r="H44" s="197">
        <f t="shared" si="35"/>
        <v>0</v>
      </c>
      <c r="I44" s="25">
        <f t="shared" si="35"/>
        <v>0</v>
      </c>
      <c r="J44" s="198"/>
      <c r="K44" s="223"/>
      <c r="L44" s="229"/>
      <c r="M44" s="224">
        <f t="shared" si="36"/>
        <v>0</v>
      </c>
      <c r="N44" s="224">
        <f t="shared" si="36"/>
        <v>0</v>
      </c>
      <c r="O44" s="231">
        <f t="shared" si="18"/>
        <v>0</v>
      </c>
      <c r="P44" s="392"/>
      <c r="Q44" s="387"/>
      <c r="R44" s="388">
        <f t="shared" si="37"/>
        <v>0</v>
      </c>
      <c r="S44" s="388">
        <f t="shared" si="37"/>
        <v>0</v>
      </c>
      <c r="T44" s="231">
        <f t="shared" si="1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2.5" x14ac:dyDescent="0.25">
      <c r="A45" s="59" t="s">
        <v>110</v>
      </c>
      <c r="B45" s="59"/>
      <c r="C45" s="60"/>
      <c r="D45" s="60"/>
      <c r="E45" s="59"/>
      <c r="F45" s="25">
        <f t="shared" si="34"/>
        <v>0</v>
      </c>
      <c r="G45" s="74">
        <f>F45*'Consolidated Budget'!$C$9</f>
        <v>0</v>
      </c>
      <c r="H45" s="197">
        <f t="shared" si="35"/>
        <v>0</v>
      </c>
      <c r="I45" s="25">
        <f t="shared" si="35"/>
        <v>0</v>
      </c>
      <c r="J45" s="198"/>
      <c r="K45" s="223"/>
      <c r="L45" s="229"/>
      <c r="M45" s="224">
        <f t="shared" si="36"/>
        <v>0</v>
      </c>
      <c r="N45" s="224">
        <f t="shared" si="36"/>
        <v>0</v>
      </c>
      <c r="O45" s="231">
        <f t="shared" si="18"/>
        <v>0</v>
      </c>
      <c r="P45" s="392"/>
      <c r="Q45" s="387"/>
      <c r="R45" s="388">
        <f t="shared" si="37"/>
        <v>0</v>
      </c>
      <c r="S45" s="388">
        <f t="shared" si="37"/>
        <v>0</v>
      </c>
      <c r="T45" s="231">
        <f t="shared" si="1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2.5" x14ac:dyDescent="0.25">
      <c r="A46" s="59" t="s">
        <v>111</v>
      </c>
      <c r="B46" s="59"/>
      <c r="C46" s="60"/>
      <c r="D46" s="60"/>
      <c r="E46" s="59"/>
      <c r="F46" s="25">
        <f t="shared" si="34"/>
        <v>0</v>
      </c>
      <c r="G46" s="74">
        <f>F46*'Consolidated Budget'!$C$9</f>
        <v>0</v>
      </c>
      <c r="H46" s="197">
        <f t="shared" si="35"/>
        <v>0</v>
      </c>
      <c r="I46" s="25">
        <f t="shared" si="35"/>
        <v>0</v>
      </c>
      <c r="J46" s="198"/>
      <c r="K46" s="223"/>
      <c r="L46" s="229"/>
      <c r="M46" s="224">
        <f t="shared" si="36"/>
        <v>0</v>
      </c>
      <c r="N46" s="224">
        <f t="shared" si="36"/>
        <v>0</v>
      </c>
      <c r="O46" s="231">
        <f t="shared" si="18"/>
        <v>0</v>
      </c>
      <c r="P46" s="392"/>
      <c r="Q46" s="387"/>
      <c r="R46" s="388">
        <f t="shared" si="37"/>
        <v>0</v>
      </c>
      <c r="S46" s="388">
        <f t="shared" si="37"/>
        <v>0</v>
      </c>
      <c r="T46" s="231">
        <f t="shared" si="1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2.5" x14ac:dyDescent="0.25">
      <c r="A47" s="59" t="s">
        <v>112</v>
      </c>
      <c r="B47" s="59"/>
      <c r="C47" s="60"/>
      <c r="D47" s="60"/>
      <c r="E47" s="59"/>
      <c r="F47" s="25">
        <f t="shared" si="34"/>
        <v>0</v>
      </c>
      <c r="G47" s="74">
        <f>F47*'Consolidated Budget'!$C$9</f>
        <v>0</v>
      </c>
      <c r="H47" s="208">
        <f t="shared" si="35"/>
        <v>0</v>
      </c>
      <c r="I47" s="209">
        <f t="shared" si="35"/>
        <v>0</v>
      </c>
      <c r="J47" s="210"/>
      <c r="K47" s="225"/>
      <c r="L47" s="246"/>
      <c r="M47" s="226">
        <f t="shared" si="36"/>
        <v>0</v>
      </c>
      <c r="N47" s="226">
        <f t="shared" si="36"/>
        <v>0</v>
      </c>
      <c r="O47" s="232">
        <f t="shared" si="18"/>
        <v>0</v>
      </c>
      <c r="P47" s="393"/>
      <c r="Q47" s="390"/>
      <c r="R47" s="391">
        <f t="shared" si="37"/>
        <v>0</v>
      </c>
      <c r="S47" s="391">
        <f t="shared" si="37"/>
        <v>0</v>
      </c>
      <c r="T47" s="232">
        <f t="shared" si="1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2.5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38">SUM(F49:F53)</f>
        <v>0</v>
      </c>
      <c r="G48" s="67">
        <f t="shared" si="38"/>
        <v>0</v>
      </c>
      <c r="H48" s="138">
        <f t="shared" si="38"/>
        <v>0</v>
      </c>
      <c r="I48" s="139">
        <f t="shared" si="38"/>
        <v>0</v>
      </c>
      <c r="J48" s="140"/>
      <c r="K48" s="502">
        <f t="shared" ref="K48:N48" si="39">SUM(K49:K53)</f>
        <v>0</v>
      </c>
      <c r="L48" s="503">
        <f t="shared" si="39"/>
        <v>0</v>
      </c>
      <c r="M48" s="504">
        <f t="shared" si="39"/>
        <v>0</v>
      </c>
      <c r="N48" s="504">
        <f t="shared" si="39"/>
        <v>0</v>
      </c>
      <c r="O48" s="344">
        <f t="shared" si="18"/>
        <v>0</v>
      </c>
      <c r="P48" s="407">
        <f t="shared" ref="P48:S48" si="40">SUM(P49:P53)</f>
        <v>0</v>
      </c>
      <c r="Q48" s="408">
        <f t="shared" si="40"/>
        <v>0</v>
      </c>
      <c r="R48" s="409">
        <f t="shared" si="40"/>
        <v>0</v>
      </c>
      <c r="S48" s="409">
        <f t="shared" si="40"/>
        <v>0</v>
      </c>
      <c r="T48" s="344">
        <f t="shared" si="1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2.5" x14ac:dyDescent="0.25">
      <c r="A49" s="59" t="s">
        <v>114</v>
      </c>
      <c r="B49" s="59"/>
      <c r="C49" s="60"/>
      <c r="D49" s="60"/>
      <c r="E49" s="59"/>
      <c r="F49" s="25">
        <f t="shared" ref="F49:F53" si="41">D49*E49</f>
        <v>0</v>
      </c>
      <c r="G49" s="74">
        <f>F49*'Consolidated Budget'!$C$9</f>
        <v>0</v>
      </c>
      <c r="H49" s="205">
        <f t="shared" ref="H49:I53" si="42">F49*$J$8</f>
        <v>0</v>
      </c>
      <c r="I49" s="206">
        <f t="shared" si="42"/>
        <v>0</v>
      </c>
      <c r="J49" s="207"/>
      <c r="K49" s="258"/>
      <c r="L49" s="259"/>
      <c r="M49" s="501">
        <f t="shared" ref="M49:N53" si="43">H49-K49</f>
        <v>0</v>
      </c>
      <c r="N49" s="501">
        <f t="shared" si="43"/>
        <v>0</v>
      </c>
      <c r="O49" s="480">
        <f t="shared" si="18"/>
        <v>0</v>
      </c>
      <c r="P49" s="403"/>
      <c r="Q49" s="384"/>
      <c r="R49" s="385">
        <f t="shared" ref="R49:S53" si="44">H49-P49</f>
        <v>0</v>
      </c>
      <c r="S49" s="385">
        <f t="shared" si="44"/>
        <v>0</v>
      </c>
      <c r="T49" s="452">
        <f t="shared" si="1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2.5" x14ac:dyDescent="0.25">
      <c r="A50" s="59" t="s">
        <v>115</v>
      </c>
      <c r="B50" s="59"/>
      <c r="C50" s="60"/>
      <c r="D50" s="60"/>
      <c r="E50" s="59"/>
      <c r="F50" s="25">
        <f t="shared" si="41"/>
        <v>0</v>
      </c>
      <c r="G50" s="74">
        <f>F50*'Consolidated Budget'!$C$9</f>
        <v>0</v>
      </c>
      <c r="H50" s="197">
        <f t="shared" si="42"/>
        <v>0</v>
      </c>
      <c r="I50" s="25">
        <f t="shared" si="42"/>
        <v>0</v>
      </c>
      <c r="J50" s="198"/>
      <c r="K50" s="223"/>
      <c r="L50" s="229"/>
      <c r="M50" s="224">
        <f t="shared" si="43"/>
        <v>0</v>
      </c>
      <c r="N50" s="224">
        <f t="shared" si="43"/>
        <v>0</v>
      </c>
      <c r="O50" s="231">
        <f t="shared" si="18"/>
        <v>0</v>
      </c>
      <c r="P50" s="392"/>
      <c r="Q50" s="387"/>
      <c r="R50" s="388">
        <f t="shared" si="44"/>
        <v>0</v>
      </c>
      <c r="S50" s="388">
        <f t="shared" si="44"/>
        <v>0</v>
      </c>
      <c r="T50" s="231">
        <f t="shared" si="1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2.5" x14ac:dyDescent="0.25">
      <c r="A51" s="59" t="s">
        <v>116</v>
      </c>
      <c r="B51" s="59"/>
      <c r="C51" s="60"/>
      <c r="D51" s="60"/>
      <c r="E51" s="59"/>
      <c r="F51" s="25">
        <f t="shared" si="41"/>
        <v>0</v>
      </c>
      <c r="G51" s="74">
        <f>F51*'Consolidated Budget'!$C$9</f>
        <v>0</v>
      </c>
      <c r="H51" s="197">
        <f t="shared" si="42"/>
        <v>0</v>
      </c>
      <c r="I51" s="25">
        <f t="shared" si="42"/>
        <v>0</v>
      </c>
      <c r="J51" s="198"/>
      <c r="K51" s="223"/>
      <c r="L51" s="229"/>
      <c r="M51" s="224">
        <f t="shared" si="43"/>
        <v>0</v>
      </c>
      <c r="N51" s="224">
        <f t="shared" si="43"/>
        <v>0</v>
      </c>
      <c r="O51" s="231">
        <f t="shared" si="18"/>
        <v>0</v>
      </c>
      <c r="P51" s="392"/>
      <c r="Q51" s="387"/>
      <c r="R51" s="388">
        <f t="shared" si="44"/>
        <v>0</v>
      </c>
      <c r="S51" s="388">
        <f t="shared" si="44"/>
        <v>0</v>
      </c>
      <c r="T51" s="231">
        <f t="shared" si="1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2.5" x14ac:dyDescent="0.25">
      <c r="A52" s="59" t="s">
        <v>117</v>
      </c>
      <c r="B52" s="59"/>
      <c r="C52" s="60"/>
      <c r="D52" s="60"/>
      <c r="E52" s="59"/>
      <c r="F52" s="25">
        <f t="shared" si="41"/>
        <v>0</v>
      </c>
      <c r="G52" s="74">
        <f>F52*'Consolidated Budget'!$C$9</f>
        <v>0</v>
      </c>
      <c r="H52" s="197">
        <f t="shared" si="42"/>
        <v>0</v>
      </c>
      <c r="I52" s="25">
        <f t="shared" si="42"/>
        <v>0</v>
      </c>
      <c r="J52" s="198"/>
      <c r="K52" s="223"/>
      <c r="L52" s="229"/>
      <c r="M52" s="224">
        <f t="shared" si="43"/>
        <v>0</v>
      </c>
      <c r="N52" s="224">
        <f t="shared" si="43"/>
        <v>0</v>
      </c>
      <c r="O52" s="231">
        <f t="shared" si="18"/>
        <v>0</v>
      </c>
      <c r="P52" s="392"/>
      <c r="Q52" s="387"/>
      <c r="R52" s="388">
        <f t="shared" si="44"/>
        <v>0</v>
      </c>
      <c r="S52" s="388">
        <f t="shared" si="44"/>
        <v>0</v>
      </c>
      <c r="T52" s="231">
        <f t="shared" si="1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2.5" x14ac:dyDescent="0.25">
      <c r="A53" s="59" t="s">
        <v>118</v>
      </c>
      <c r="B53" s="59"/>
      <c r="C53" s="60"/>
      <c r="D53" s="60"/>
      <c r="E53" s="59"/>
      <c r="F53" s="25">
        <f t="shared" si="41"/>
        <v>0</v>
      </c>
      <c r="G53" s="74">
        <f>F53*'Consolidated Budget'!$C$9</f>
        <v>0</v>
      </c>
      <c r="H53" s="208">
        <f t="shared" si="42"/>
        <v>0</v>
      </c>
      <c r="I53" s="209">
        <f t="shared" si="42"/>
        <v>0</v>
      </c>
      <c r="J53" s="210"/>
      <c r="K53" s="225"/>
      <c r="L53" s="246"/>
      <c r="M53" s="226">
        <f t="shared" si="43"/>
        <v>0</v>
      </c>
      <c r="N53" s="226">
        <f t="shared" si="43"/>
        <v>0</v>
      </c>
      <c r="O53" s="232">
        <f t="shared" si="18"/>
        <v>0</v>
      </c>
      <c r="P53" s="393"/>
      <c r="Q53" s="390"/>
      <c r="R53" s="391">
        <f t="shared" si="44"/>
        <v>0</v>
      </c>
      <c r="S53" s="391">
        <f t="shared" si="44"/>
        <v>0</v>
      </c>
      <c r="T53" s="232">
        <f t="shared" si="1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2.5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45">SUM(F55:F59)</f>
        <v>0</v>
      </c>
      <c r="G54" s="67">
        <f t="shared" si="45"/>
        <v>0</v>
      </c>
      <c r="H54" s="138">
        <f t="shared" si="45"/>
        <v>0</v>
      </c>
      <c r="I54" s="139">
        <f t="shared" si="45"/>
        <v>0</v>
      </c>
      <c r="J54" s="140"/>
      <c r="K54" s="502">
        <f t="shared" si="45"/>
        <v>0</v>
      </c>
      <c r="L54" s="503">
        <f t="shared" si="45"/>
        <v>0</v>
      </c>
      <c r="M54" s="504">
        <f t="shared" ref="M54:N54" si="46">SUM(M55:M59)</f>
        <v>0</v>
      </c>
      <c r="N54" s="504">
        <f t="shared" si="46"/>
        <v>0</v>
      </c>
      <c r="O54" s="344">
        <f t="shared" si="18"/>
        <v>0</v>
      </c>
      <c r="P54" s="407">
        <f t="shared" ref="P54:S54" si="47">SUM(P55:P59)</f>
        <v>0</v>
      </c>
      <c r="Q54" s="408">
        <f t="shared" si="47"/>
        <v>0</v>
      </c>
      <c r="R54" s="409">
        <f t="shared" si="47"/>
        <v>0</v>
      </c>
      <c r="S54" s="409">
        <f t="shared" si="47"/>
        <v>0</v>
      </c>
      <c r="T54" s="344">
        <f t="shared" si="1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2.5" x14ac:dyDescent="0.25">
      <c r="A55" s="59" t="s">
        <v>120</v>
      </c>
      <c r="B55" s="59"/>
      <c r="C55" s="60"/>
      <c r="D55" s="60"/>
      <c r="E55" s="59"/>
      <c r="F55" s="25">
        <f t="shared" ref="F55:F59" si="48">D55*E55</f>
        <v>0</v>
      </c>
      <c r="G55" s="74">
        <f>F55*'Consolidated Budget'!$C$9</f>
        <v>0</v>
      </c>
      <c r="H55" s="205">
        <f t="shared" ref="H55:I59" si="49">F55*$J$8</f>
        <v>0</v>
      </c>
      <c r="I55" s="206">
        <f t="shared" si="49"/>
        <v>0</v>
      </c>
      <c r="J55" s="207"/>
      <c r="K55" s="258"/>
      <c r="L55" s="259"/>
      <c r="M55" s="501">
        <f t="shared" ref="M55:N59" si="50">H55-K55</f>
        <v>0</v>
      </c>
      <c r="N55" s="501">
        <f t="shared" si="50"/>
        <v>0</v>
      </c>
      <c r="O55" s="480">
        <f t="shared" si="18"/>
        <v>0</v>
      </c>
      <c r="P55" s="403"/>
      <c r="Q55" s="384"/>
      <c r="R55" s="385">
        <f t="shared" ref="R55:S59" si="51">H55-P55</f>
        <v>0</v>
      </c>
      <c r="S55" s="385">
        <f t="shared" si="51"/>
        <v>0</v>
      </c>
      <c r="T55" s="452">
        <f t="shared" si="1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2.5" x14ac:dyDescent="0.25">
      <c r="A56" s="59" t="s">
        <v>121</v>
      </c>
      <c r="B56" s="59"/>
      <c r="C56" s="60"/>
      <c r="D56" s="60"/>
      <c r="E56" s="59"/>
      <c r="F56" s="25">
        <f t="shared" si="48"/>
        <v>0</v>
      </c>
      <c r="G56" s="74">
        <f>F56*'Consolidated Budget'!$C$9</f>
        <v>0</v>
      </c>
      <c r="H56" s="197">
        <f t="shared" si="49"/>
        <v>0</v>
      </c>
      <c r="I56" s="25">
        <f t="shared" si="49"/>
        <v>0</v>
      </c>
      <c r="J56" s="198"/>
      <c r="K56" s="223"/>
      <c r="L56" s="229"/>
      <c r="M56" s="224">
        <f t="shared" si="50"/>
        <v>0</v>
      </c>
      <c r="N56" s="224">
        <f t="shared" si="50"/>
        <v>0</v>
      </c>
      <c r="O56" s="231">
        <f t="shared" si="18"/>
        <v>0</v>
      </c>
      <c r="P56" s="392"/>
      <c r="Q56" s="387"/>
      <c r="R56" s="388">
        <f t="shared" si="51"/>
        <v>0</v>
      </c>
      <c r="S56" s="388">
        <f t="shared" si="51"/>
        <v>0</v>
      </c>
      <c r="T56" s="231">
        <f t="shared" si="1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2.5" x14ac:dyDescent="0.25">
      <c r="A57" s="59" t="s">
        <v>122</v>
      </c>
      <c r="B57" s="59"/>
      <c r="C57" s="60"/>
      <c r="D57" s="60"/>
      <c r="E57" s="59"/>
      <c r="F57" s="25">
        <f t="shared" si="48"/>
        <v>0</v>
      </c>
      <c r="G57" s="74">
        <f>F57*'Consolidated Budget'!$C$9</f>
        <v>0</v>
      </c>
      <c r="H57" s="197">
        <f t="shared" si="49"/>
        <v>0</v>
      </c>
      <c r="I57" s="25">
        <f t="shared" si="49"/>
        <v>0</v>
      </c>
      <c r="J57" s="198"/>
      <c r="K57" s="223"/>
      <c r="L57" s="229"/>
      <c r="M57" s="224">
        <f t="shared" si="50"/>
        <v>0</v>
      </c>
      <c r="N57" s="224">
        <f t="shared" si="50"/>
        <v>0</v>
      </c>
      <c r="O57" s="231">
        <f t="shared" si="18"/>
        <v>0</v>
      </c>
      <c r="P57" s="392"/>
      <c r="Q57" s="387"/>
      <c r="R57" s="388">
        <f t="shared" si="51"/>
        <v>0</v>
      </c>
      <c r="S57" s="388">
        <f t="shared" si="51"/>
        <v>0</v>
      </c>
      <c r="T57" s="231">
        <f t="shared" si="1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2.5" x14ac:dyDescent="0.25">
      <c r="A58" s="59" t="s">
        <v>123</v>
      </c>
      <c r="B58" s="59"/>
      <c r="C58" s="60"/>
      <c r="D58" s="60"/>
      <c r="E58" s="59"/>
      <c r="F58" s="25">
        <f t="shared" si="48"/>
        <v>0</v>
      </c>
      <c r="G58" s="74">
        <f>F58*'Consolidated Budget'!$C$9</f>
        <v>0</v>
      </c>
      <c r="H58" s="197">
        <f t="shared" si="49"/>
        <v>0</v>
      </c>
      <c r="I58" s="25">
        <f t="shared" si="49"/>
        <v>0</v>
      </c>
      <c r="J58" s="198"/>
      <c r="K58" s="223"/>
      <c r="L58" s="229"/>
      <c r="M58" s="224">
        <f t="shared" si="50"/>
        <v>0</v>
      </c>
      <c r="N58" s="224">
        <f t="shared" si="50"/>
        <v>0</v>
      </c>
      <c r="O58" s="231">
        <f t="shared" si="18"/>
        <v>0</v>
      </c>
      <c r="P58" s="392"/>
      <c r="Q58" s="387"/>
      <c r="R58" s="388">
        <f t="shared" si="51"/>
        <v>0</v>
      </c>
      <c r="S58" s="388">
        <f t="shared" si="51"/>
        <v>0</v>
      </c>
      <c r="T58" s="231">
        <f t="shared" si="1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2.5" x14ac:dyDescent="0.25">
      <c r="A59" s="59" t="s">
        <v>124</v>
      </c>
      <c r="B59" s="59"/>
      <c r="C59" s="60"/>
      <c r="D59" s="60"/>
      <c r="E59" s="59"/>
      <c r="F59" s="25">
        <f t="shared" si="48"/>
        <v>0</v>
      </c>
      <c r="G59" s="74">
        <f>F59*'Consolidated Budget'!$C$9</f>
        <v>0</v>
      </c>
      <c r="H59" s="208">
        <f t="shared" si="49"/>
        <v>0</v>
      </c>
      <c r="I59" s="209">
        <f t="shared" si="49"/>
        <v>0</v>
      </c>
      <c r="J59" s="210"/>
      <c r="K59" s="225"/>
      <c r="L59" s="246"/>
      <c r="M59" s="226">
        <f t="shared" si="50"/>
        <v>0</v>
      </c>
      <c r="N59" s="226">
        <f t="shared" si="50"/>
        <v>0</v>
      </c>
      <c r="O59" s="232">
        <f t="shared" si="18"/>
        <v>0</v>
      </c>
      <c r="P59" s="393"/>
      <c r="Q59" s="390"/>
      <c r="R59" s="391">
        <f t="shared" si="51"/>
        <v>0</v>
      </c>
      <c r="S59" s="391">
        <f t="shared" si="51"/>
        <v>0</v>
      </c>
      <c r="T59" s="232">
        <f t="shared" si="1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2.5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52">SUM(F61:F65)</f>
        <v>0</v>
      </c>
      <c r="G60" s="67">
        <f t="shared" si="52"/>
        <v>0</v>
      </c>
      <c r="H60" s="138">
        <f t="shared" si="52"/>
        <v>0</v>
      </c>
      <c r="I60" s="139">
        <f t="shared" si="52"/>
        <v>0</v>
      </c>
      <c r="J60" s="140"/>
      <c r="K60" s="502">
        <f t="shared" si="52"/>
        <v>0</v>
      </c>
      <c r="L60" s="503">
        <f t="shared" si="52"/>
        <v>0</v>
      </c>
      <c r="M60" s="504">
        <f t="shared" ref="M60:N60" si="53">SUM(M61:M65)</f>
        <v>0</v>
      </c>
      <c r="N60" s="504">
        <f t="shared" si="53"/>
        <v>0</v>
      </c>
      <c r="O60" s="344">
        <f t="shared" si="18"/>
        <v>0</v>
      </c>
      <c r="P60" s="407">
        <f t="shared" ref="P60:S60" si="54">SUM(P61:P65)</f>
        <v>0</v>
      </c>
      <c r="Q60" s="408">
        <f t="shared" si="54"/>
        <v>0</v>
      </c>
      <c r="R60" s="409">
        <f t="shared" si="54"/>
        <v>0</v>
      </c>
      <c r="S60" s="409">
        <f t="shared" si="54"/>
        <v>0</v>
      </c>
      <c r="T60" s="344">
        <f t="shared" si="1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2.5" x14ac:dyDescent="0.25">
      <c r="A61" s="59" t="s">
        <v>126</v>
      </c>
      <c r="B61" s="59"/>
      <c r="C61" s="60"/>
      <c r="D61" s="60"/>
      <c r="E61" s="59"/>
      <c r="F61" s="25">
        <f t="shared" ref="F61:F65" si="55">D61*E61</f>
        <v>0</v>
      </c>
      <c r="G61" s="74">
        <f>F61*'Consolidated Budget'!$C$9</f>
        <v>0</v>
      </c>
      <c r="H61" s="205">
        <f t="shared" ref="H61:I65" si="56">F61*$J$8</f>
        <v>0</v>
      </c>
      <c r="I61" s="206">
        <f t="shared" si="56"/>
        <v>0</v>
      </c>
      <c r="J61" s="207"/>
      <c r="K61" s="258"/>
      <c r="L61" s="259"/>
      <c r="M61" s="501">
        <f t="shared" ref="M61:N65" si="57">H61-K61</f>
        <v>0</v>
      </c>
      <c r="N61" s="501">
        <f t="shared" si="57"/>
        <v>0</v>
      </c>
      <c r="O61" s="480">
        <f t="shared" si="18"/>
        <v>0</v>
      </c>
      <c r="P61" s="403"/>
      <c r="Q61" s="384"/>
      <c r="R61" s="385">
        <f t="shared" ref="R61:S65" si="58">H61-P61</f>
        <v>0</v>
      </c>
      <c r="S61" s="385">
        <f t="shared" si="58"/>
        <v>0</v>
      </c>
      <c r="T61" s="452">
        <f t="shared" si="1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2.5" x14ac:dyDescent="0.25">
      <c r="A62" s="59" t="s">
        <v>127</v>
      </c>
      <c r="B62" s="59"/>
      <c r="C62" s="60"/>
      <c r="D62" s="60"/>
      <c r="E62" s="59"/>
      <c r="F62" s="25">
        <f t="shared" si="55"/>
        <v>0</v>
      </c>
      <c r="G62" s="74">
        <f>F62*'Consolidated Budget'!$C$9</f>
        <v>0</v>
      </c>
      <c r="H62" s="197">
        <f t="shared" si="56"/>
        <v>0</v>
      </c>
      <c r="I62" s="25">
        <f t="shared" si="56"/>
        <v>0</v>
      </c>
      <c r="J62" s="198"/>
      <c r="K62" s="223"/>
      <c r="L62" s="229"/>
      <c r="M62" s="505">
        <f t="shared" si="57"/>
        <v>0</v>
      </c>
      <c r="N62" s="505">
        <f t="shared" si="57"/>
        <v>0</v>
      </c>
      <c r="O62" s="231">
        <f t="shared" si="18"/>
        <v>0</v>
      </c>
      <c r="P62" s="392"/>
      <c r="Q62" s="387"/>
      <c r="R62" s="388">
        <f t="shared" si="58"/>
        <v>0</v>
      </c>
      <c r="S62" s="388">
        <f t="shared" si="58"/>
        <v>0</v>
      </c>
      <c r="T62" s="231">
        <f t="shared" si="1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2.5" x14ac:dyDescent="0.25">
      <c r="A63" s="59" t="s">
        <v>128</v>
      </c>
      <c r="B63" s="59"/>
      <c r="C63" s="60"/>
      <c r="D63" s="60"/>
      <c r="E63" s="59"/>
      <c r="F63" s="25">
        <f t="shared" si="55"/>
        <v>0</v>
      </c>
      <c r="G63" s="74">
        <f>F63*'Consolidated Budget'!$C$9</f>
        <v>0</v>
      </c>
      <c r="H63" s="197">
        <f t="shared" si="56"/>
        <v>0</v>
      </c>
      <c r="I63" s="25">
        <f t="shared" si="56"/>
        <v>0</v>
      </c>
      <c r="J63" s="198"/>
      <c r="K63" s="223"/>
      <c r="L63" s="229"/>
      <c r="M63" s="505">
        <f t="shared" si="57"/>
        <v>0</v>
      </c>
      <c r="N63" s="505">
        <f t="shared" si="57"/>
        <v>0</v>
      </c>
      <c r="O63" s="231">
        <f t="shared" si="18"/>
        <v>0</v>
      </c>
      <c r="P63" s="392"/>
      <c r="Q63" s="387"/>
      <c r="R63" s="388">
        <f t="shared" si="58"/>
        <v>0</v>
      </c>
      <c r="S63" s="388">
        <f t="shared" si="58"/>
        <v>0</v>
      </c>
      <c r="T63" s="231">
        <f t="shared" si="1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2.5" x14ac:dyDescent="0.25">
      <c r="A64" s="59" t="s">
        <v>129</v>
      </c>
      <c r="B64" s="59"/>
      <c r="C64" s="60"/>
      <c r="D64" s="60"/>
      <c r="E64" s="59"/>
      <c r="F64" s="25">
        <f t="shared" si="55"/>
        <v>0</v>
      </c>
      <c r="G64" s="74">
        <f>F64*'Consolidated Budget'!$C$9</f>
        <v>0</v>
      </c>
      <c r="H64" s="197">
        <f t="shared" si="56"/>
        <v>0</v>
      </c>
      <c r="I64" s="25">
        <f t="shared" si="56"/>
        <v>0</v>
      </c>
      <c r="J64" s="198"/>
      <c r="K64" s="223"/>
      <c r="L64" s="229"/>
      <c r="M64" s="505">
        <f t="shared" si="57"/>
        <v>0</v>
      </c>
      <c r="N64" s="505">
        <f t="shared" si="57"/>
        <v>0</v>
      </c>
      <c r="O64" s="231">
        <f t="shared" si="18"/>
        <v>0</v>
      </c>
      <c r="P64" s="392"/>
      <c r="Q64" s="387"/>
      <c r="R64" s="388">
        <f t="shared" si="58"/>
        <v>0</v>
      </c>
      <c r="S64" s="388">
        <f t="shared" si="58"/>
        <v>0</v>
      </c>
      <c r="T64" s="231">
        <f t="shared" si="1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2.5" x14ac:dyDescent="0.25">
      <c r="A65" s="59" t="s">
        <v>130</v>
      </c>
      <c r="B65" s="59"/>
      <c r="C65" s="60"/>
      <c r="D65" s="60"/>
      <c r="E65" s="59"/>
      <c r="F65" s="25">
        <f t="shared" si="55"/>
        <v>0</v>
      </c>
      <c r="G65" s="74">
        <f>F65*'Consolidated Budget'!$C$9</f>
        <v>0</v>
      </c>
      <c r="H65" s="208">
        <f t="shared" si="56"/>
        <v>0</v>
      </c>
      <c r="I65" s="209">
        <f t="shared" si="56"/>
        <v>0</v>
      </c>
      <c r="J65" s="210"/>
      <c r="K65" s="225"/>
      <c r="L65" s="246"/>
      <c r="M65" s="506">
        <f t="shared" si="57"/>
        <v>0</v>
      </c>
      <c r="N65" s="506">
        <f t="shared" si="57"/>
        <v>0</v>
      </c>
      <c r="O65" s="232">
        <f t="shared" si="18"/>
        <v>0</v>
      </c>
      <c r="P65" s="393"/>
      <c r="Q65" s="390"/>
      <c r="R65" s="391">
        <f t="shared" si="58"/>
        <v>0</v>
      </c>
      <c r="S65" s="391">
        <f t="shared" si="58"/>
        <v>0</v>
      </c>
      <c r="T65" s="232">
        <f t="shared" si="1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2.5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59">SUM(F67:F71)</f>
        <v>0</v>
      </c>
      <c r="G66" s="67">
        <f t="shared" si="59"/>
        <v>0</v>
      </c>
      <c r="H66" s="138">
        <f t="shared" si="59"/>
        <v>0</v>
      </c>
      <c r="I66" s="139">
        <f t="shared" si="59"/>
        <v>0</v>
      </c>
      <c r="J66" s="140"/>
      <c r="K66" s="502">
        <f t="shared" si="59"/>
        <v>0</v>
      </c>
      <c r="L66" s="503">
        <f t="shared" si="59"/>
        <v>0</v>
      </c>
      <c r="M66" s="504">
        <f t="shared" ref="M66:N66" si="60">SUM(M67:M71)</f>
        <v>0</v>
      </c>
      <c r="N66" s="504">
        <f t="shared" si="60"/>
        <v>0</v>
      </c>
      <c r="O66" s="344">
        <f t="shared" si="18"/>
        <v>0</v>
      </c>
      <c r="P66" s="407">
        <f t="shared" ref="P66:S66" si="61">SUM(P67:P71)</f>
        <v>0</v>
      </c>
      <c r="Q66" s="408">
        <f t="shared" si="61"/>
        <v>0</v>
      </c>
      <c r="R66" s="409">
        <f t="shared" si="61"/>
        <v>0</v>
      </c>
      <c r="S66" s="409">
        <f t="shared" si="61"/>
        <v>0</v>
      </c>
      <c r="T66" s="344">
        <f t="shared" si="1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2.5" x14ac:dyDescent="0.25">
      <c r="A67" s="59" t="s">
        <v>132</v>
      </c>
      <c r="B67" s="59"/>
      <c r="C67" s="60"/>
      <c r="D67" s="60"/>
      <c r="E67" s="59"/>
      <c r="F67" s="25">
        <f t="shared" ref="F67:F71" si="62">D67*E67</f>
        <v>0</v>
      </c>
      <c r="G67" s="74">
        <f>F67*'Consolidated Budget'!$C$9</f>
        <v>0</v>
      </c>
      <c r="H67" s="205">
        <f t="shared" ref="H67:I71" si="63">F67*$J$8</f>
        <v>0</v>
      </c>
      <c r="I67" s="206">
        <f t="shared" si="63"/>
        <v>0</v>
      </c>
      <c r="J67" s="207"/>
      <c r="K67" s="258"/>
      <c r="L67" s="259"/>
      <c r="M67" s="501">
        <f t="shared" ref="M67:N71" si="64">H67-K67</f>
        <v>0</v>
      </c>
      <c r="N67" s="501">
        <f t="shared" si="64"/>
        <v>0</v>
      </c>
      <c r="O67" s="480">
        <f t="shared" si="18"/>
        <v>0</v>
      </c>
      <c r="P67" s="403"/>
      <c r="Q67" s="384"/>
      <c r="R67" s="385">
        <f t="shared" ref="R67:S71" si="65">H67-P67</f>
        <v>0</v>
      </c>
      <c r="S67" s="385">
        <f t="shared" si="65"/>
        <v>0</v>
      </c>
      <c r="T67" s="452">
        <f t="shared" si="1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2.5" x14ac:dyDescent="0.25">
      <c r="A68" s="59" t="s">
        <v>133</v>
      </c>
      <c r="B68" s="59"/>
      <c r="C68" s="60"/>
      <c r="D68" s="60"/>
      <c r="E68" s="59"/>
      <c r="F68" s="25">
        <f t="shared" si="62"/>
        <v>0</v>
      </c>
      <c r="G68" s="74">
        <f>F68*'Consolidated Budget'!$C$9</f>
        <v>0</v>
      </c>
      <c r="H68" s="197">
        <f t="shared" si="63"/>
        <v>0</v>
      </c>
      <c r="I68" s="25">
        <f t="shared" si="63"/>
        <v>0</v>
      </c>
      <c r="J68" s="198"/>
      <c r="K68" s="223"/>
      <c r="L68" s="229"/>
      <c r="M68" s="224">
        <f t="shared" si="64"/>
        <v>0</v>
      </c>
      <c r="N68" s="224">
        <f t="shared" si="64"/>
        <v>0</v>
      </c>
      <c r="O68" s="231">
        <f t="shared" si="18"/>
        <v>0</v>
      </c>
      <c r="P68" s="392"/>
      <c r="Q68" s="387"/>
      <c r="R68" s="388">
        <f t="shared" si="65"/>
        <v>0</v>
      </c>
      <c r="S68" s="388">
        <f t="shared" si="65"/>
        <v>0</v>
      </c>
      <c r="T68" s="231">
        <f t="shared" si="1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2.5" x14ac:dyDescent="0.25">
      <c r="A69" s="59" t="s">
        <v>134</v>
      </c>
      <c r="B69" s="59"/>
      <c r="C69" s="60"/>
      <c r="D69" s="60"/>
      <c r="E69" s="59"/>
      <c r="F69" s="25">
        <f t="shared" si="62"/>
        <v>0</v>
      </c>
      <c r="G69" s="74">
        <f>F69*'Consolidated Budget'!$C$9</f>
        <v>0</v>
      </c>
      <c r="H69" s="197">
        <f t="shared" si="63"/>
        <v>0</v>
      </c>
      <c r="I69" s="25">
        <f t="shared" si="63"/>
        <v>0</v>
      </c>
      <c r="J69" s="198"/>
      <c r="K69" s="223"/>
      <c r="L69" s="229"/>
      <c r="M69" s="224">
        <f t="shared" si="64"/>
        <v>0</v>
      </c>
      <c r="N69" s="224">
        <f t="shared" si="64"/>
        <v>0</v>
      </c>
      <c r="O69" s="231">
        <f t="shared" si="18"/>
        <v>0</v>
      </c>
      <c r="P69" s="392"/>
      <c r="Q69" s="387"/>
      <c r="R69" s="388">
        <f t="shared" si="65"/>
        <v>0</v>
      </c>
      <c r="S69" s="388">
        <f t="shared" si="65"/>
        <v>0</v>
      </c>
      <c r="T69" s="231">
        <f t="shared" si="1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2.5" x14ac:dyDescent="0.25">
      <c r="A70" s="59" t="s">
        <v>135</v>
      </c>
      <c r="B70" s="59"/>
      <c r="C70" s="60"/>
      <c r="D70" s="60"/>
      <c r="E70" s="59"/>
      <c r="F70" s="25">
        <f t="shared" si="62"/>
        <v>0</v>
      </c>
      <c r="G70" s="74">
        <f>F70*'Consolidated Budget'!$C$9</f>
        <v>0</v>
      </c>
      <c r="H70" s="197">
        <f t="shared" si="63"/>
        <v>0</v>
      </c>
      <c r="I70" s="25">
        <f t="shared" si="63"/>
        <v>0</v>
      </c>
      <c r="J70" s="198"/>
      <c r="K70" s="223"/>
      <c r="L70" s="229"/>
      <c r="M70" s="224">
        <f t="shared" si="64"/>
        <v>0</v>
      </c>
      <c r="N70" s="224">
        <f t="shared" si="64"/>
        <v>0</v>
      </c>
      <c r="O70" s="231">
        <f t="shared" si="18"/>
        <v>0</v>
      </c>
      <c r="P70" s="392"/>
      <c r="Q70" s="387"/>
      <c r="R70" s="388">
        <f t="shared" si="65"/>
        <v>0</v>
      </c>
      <c r="S70" s="388">
        <f t="shared" si="65"/>
        <v>0</v>
      </c>
      <c r="T70" s="231">
        <f t="shared" si="1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2.5" x14ac:dyDescent="0.25">
      <c r="A71" s="59" t="s">
        <v>136</v>
      </c>
      <c r="B71" s="59"/>
      <c r="C71" s="60"/>
      <c r="D71" s="60"/>
      <c r="E71" s="59"/>
      <c r="F71" s="25">
        <f t="shared" si="62"/>
        <v>0</v>
      </c>
      <c r="G71" s="74">
        <f>F71*'Consolidated Budget'!$C$9</f>
        <v>0</v>
      </c>
      <c r="H71" s="208">
        <f t="shared" si="63"/>
        <v>0</v>
      </c>
      <c r="I71" s="209">
        <f t="shared" si="63"/>
        <v>0</v>
      </c>
      <c r="J71" s="210"/>
      <c r="K71" s="225"/>
      <c r="L71" s="246"/>
      <c r="M71" s="226">
        <f t="shared" si="64"/>
        <v>0</v>
      </c>
      <c r="N71" s="226">
        <f t="shared" si="64"/>
        <v>0</v>
      </c>
      <c r="O71" s="232">
        <f t="shared" si="18"/>
        <v>0</v>
      </c>
      <c r="P71" s="393"/>
      <c r="Q71" s="390"/>
      <c r="R71" s="391">
        <f t="shared" si="65"/>
        <v>0</v>
      </c>
      <c r="S71" s="391">
        <f t="shared" si="65"/>
        <v>0</v>
      </c>
      <c r="T71" s="232">
        <f t="shared" si="1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2.5" x14ac:dyDescent="0.25">
      <c r="A72" s="494" t="s">
        <v>137</v>
      </c>
      <c r="B72" s="65" t="s">
        <v>23</v>
      </c>
      <c r="C72" s="633"/>
      <c r="D72" s="634"/>
      <c r="E72" s="635"/>
      <c r="F72" s="66">
        <f t="shared" ref="F72:L72" si="66">SUM(F73:F77)</f>
        <v>0</v>
      </c>
      <c r="G72" s="67">
        <f t="shared" si="66"/>
        <v>0</v>
      </c>
      <c r="H72" s="138">
        <f t="shared" si="66"/>
        <v>0</v>
      </c>
      <c r="I72" s="139">
        <f t="shared" si="66"/>
        <v>0</v>
      </c>
      <c r="J72" s="140"/>
      <c r="K72" s="502">
        <f t="shared" si="66"/>
        <v>0</v>
      </c>
      <c r="L72" s="503">
        <f t="shared" si="66"/>
        <v>0</v>
      </c>
      <c r="M72" s="504">
        <f t="shared" ref="M72:N72" si="67">SUM(M73:M77)</f>
        <v>0</v>
      </c>
      <c r="N72" s="504">
        <f t="shared" si="67"/>
        <v>0</v>
      </c>
      <c r="O72" s="344">
        <f t="shared" si="18"/>
        <v>0</v>
      </c>
      <c r="P72" s="407">
        <f t="shared" ref="P72:S72" si="68">SUM(P73:P77)</f>
        <v>0</v>
      </c>
      <c r="Q72" s="408">
        <f t="shared" si="68"/>
        <v>0</v>
      </c>
      <c r="R72" s="409">
        <f t="shared" si="68"/>
        <v>0</v>
      </c>
      <c r="S72" s="409">
        <f t="shared" si="68"/>
        <v>0</v>
      </c>
      <c r="T72" s="344">
        <f t="shared" si="1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2.5" x14ac:dyDescent="0.25">
      <c r="A73" s="59" t="s">
        <v>138</v>
      </c>
      <c r="B73" s="59"/>
      <c r="C73" s="60"/>
      <c r="D73" s="60"/>
      <c r="E73" s="59"/>
      <c r="F73" s="25">
        <f t="shared" ref="F73:F77" si="69">D73*E73</f>
        <v>0</v>
      </c>
      <c r="G73" s="74">
        <f>F73*'Consolidated Budget'!$C$9</f>
        <v>0</v>
      </c>
      <c r="H73" s="205">
        <f t="shared" ref="H73:I77" si="70">F73*$J$8</f>
        <v>0</v>
      </c>
      <c r="I73" s="206">
        <f t="shared" si="70"/>
        <v>0</v>
      </c>
      <c r="J73" s="207"/>
      <c r="K73" s="258"/>
      <c r="L73" s="259"/>
      <c r="M73" s="501">
        <f t="shared" ref="M73:N77" si="71">H73-K73</f>
        <v>0</v>
      </c>
      <c r="N73" s="501">
        <f t="shared" si="71"/>
        <v>0</v>
      </c>
      <c r="O73" s="480">
        <f t="shared" si="18"/>
        <v>0</v>
      </c>
      <c r="P73" s="403"/>
      <c r="Q73" s="384"/>
      <c r="R73" s="385">
        <f t="shared" ref="R73:S77" si="72">H73-P73</f>
        <v>0</v>
      </c>
      <c r="S73" s="385">
        <f t="shared" si="72"/>
        <v>0</v>
      </c>
      <c r="T73" s="452">
        <f t="shared" si="1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2.5" x14ac:dyDescent="0.25">
      <c r="A74" s="59" t="s">
        <v>139</v>
      </c>
      <c r="B74" s="59"/>
      <c r="C74" s="60"/>
      <c r="D74" s="60"/>
      <c r="E74" s="59"/>
      <c r="F74" s="25">
        <f t="shared" si="69"/>
        <v>0</v>
      </c>
      <c r="G74" s="74">
        <f>F74*'Consolidated Budget'!$C$9</f>
        <v>0</v>
      </c>
      <c r="H74" s="197">
        <f t="shared" si="70"/>
        <v>0</v>
      </c>
      <c r="I74" s="25">
        <f t="shared" si="70"/>
        <v>0</v>
      </c>
      <c r="J74" s="198"/>
      <c r="K74" s="223"/>
      <c r="L74" s="229"/>
      <c r="M74" s="224">
        <f t="shared" si="71"/>
        <v>0</v>
      </c>
      <c r="N74" s="224">
        <f t="shared" si="71"/>
        <v>0</v>
      </c>
      <c r="O74" s="231">
        <f t="shared" si="18"/>
        <v>0</v>
      </c>
      <c r="P74" s="392"/>
      <c r="Q74" s="387"/>
      <c r="R74" s="388">
        <f t="shared" si="72"/>
        <v>0</v>
      </c>
      <c r="S74" s="388">
        <f t="shared" si="72"/>
        <v>0</v>
      </c>
      <c r="T74" s="231">
        <f t="shared" si="19"/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2.5" x14ac:dyDescent="0.25">
      <c r="A75" s="59" t="s">
        <v>140</v>
      </c>
      <c r="B75" s="59"/>
      <c r="C75" s="60"/>
      <c r="D75" s="60"/>
      <c r="E75" s="59"/>
      <c r="F75" s="25">
        <f t="shared" si="69"/>
        <v>0</v>
      </c>
      <c r="G75" s="74">
        <f>F75*'Consolidated Budget'!$C$9</f>
        <v>0</v>
      </c>
      <c r="H75" s="197">
        <f t="shared" si="70"/>
        <v>0</v>
      </c>
      <c r="I75" s="25">
        <f t="shared" si="70"/>
        <v>0</v>
      </c>
      <c r="J75" s="198"/>
      <c r="K75" s="223"/>
      <c r="L75" s="229"/>
      <c r="M75" s="224">
        <f t="shared" si="71"/>
        <v>0</v>
      </c>
      <c r="N75" s="224">
        <f t="shared" si="71"/>
        <v>0</v>
      </c>
      <c r="O75" s="231">
        <f t="shared" si="18"/>
        <v>0</v>
      </c>
      <c r="P75" s="392"/>
      <c r="Q75" s="387"/>
      <c r="R75" s="388">
        <f t="shared" si="72"/>
        <v>0</v>
      </c>
      <c r="S75" s="388">
        <f t="shared" si="72"/>
        <v>0</v>
      </c>
      <c r="T75" s="231">
        <f t="shared" si="19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2.5" x14ac:dyDescent="0.25">
      <c r="A76" s="59" t="s">
        <v>141</v>
      </c>
      <c r="B76" s="59"/>
      <c r="C76" s="60"/>
      <c r="D76" s="60"/>
      <c r="E76" s="59"/>
      <c r="F76" s="25">
        <f t="shared" si="69"/>
        <v>0</v>
      </c>
      <c r="G76" s="74">
        <f>F76*'Consolidated Budget'!$C$9</f>
        <v>0</v>
      </c>
      <c r="H76" s="197">
        <f t="shared" si="70"/>
        <v>0</v>
      </c>
      <c r="I76" s="25">
        <f t="shared" si="70"/>
        <v>0</v>
      </c>
      <c r="J76" s="198"/>
      <c r="K76" s="223"/>
      <c r="L76" s="229"/>
      <c r="M76" s="224">
        <f t="shared" si="71"/>
        <v>0</v>
      </c>
      <c r="N76" s="224">
        <f t="shared" si="71"/>
        <v>0</v>
      </c>
      <c r="O76" s="231">
        <f t="shared" si="18"/>
        <v>0</v>
      </c>
      <c r="P76" s="392"/>
      <c r="Q76" s="387"/>
      <c r="R76" s="388">
        <f t="shared" si="72"/>
        <v>0</v>
      </c>
      <c r="S76" s="388">
        <f t="shared" si="72"/>
        <v>0</v>
      </c>
      <c r="T76" s="231">
        <f t="shared" si="19"/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2.5" x14ac:dyDescent="0.25">
      <c r="A77" s="59" t="s">
        <v>142</v>
      </c>
      <c r="B77" s="59"/>
      <c r="C77" s="60"/>
      <c r="D77" s="60"/>
      <c r="E77" s="59"/>
      <c r="F77" s="25">
        <f t="shared" si="69"/>
        <v>0</v>
      </c>
      <c r="G77" s="74">
        <f>F77*'Consolidated Budget'!$C$9</f>
        <v>0</v>
      </c>
      <c r="H77" s="208">
        <f t="shared" si="70"/>
        <v>0</v>
      </c>
      <c r="I77" s="209">
        <f t="shared" si="70"/>
        <v>0</v>
      </c>
      <c r="J77" s="210"/>
      <c r="K77" s="225"/>
      <c r="L77" s="246"/>
      <c r="M77" s="226">
        <f t="shared" si="71"/>
        <v>0</v>
      </c>
      <c r="N77" s="226">
        <f t="shared" si="71"/>
        <v>0</v>
      </c>
      <c r="O77" s="232">
        <f t="shared" si="18"/>
        <v>0</v>
      </c>
      <c r="P77" s="393"/>
      <c r="Q77" s="390"/>
      <c r="R77" s="391">
        <f t="shared" si="72"/>
        <v>0</v>
      </c>
      <c r="S77" s="391">
        <f t="shared" si="72"/>
        <v>0</v>
      </c>
      <c r="T77" s="232">
        <f t="shared" si="19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2.5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73">SUM(F79:F83)</f>
        <v>0</v>
      </c>
      <c r="G78" s="67">
        <f t="shared" si="73"/>
        <v>0</v>
      </c>
      <c r="H78" s="138">
        <f t="shared" si="73"/>
        <v>0</v>
      </c>
      <c r="I78" s="139">
        <f t="shared" si="73"/>
        <v>0</v>
      </c>
      <c r="J78" s="140"/>
      <c r="K78" s="502">
        <f t="shared" si="73"/>
        <v>0</v>
      </c>
      <c r="L78" s="503">
        <f t="shared" si="73"/>
        <v>0</v>
      </c>
      <c r="M78" s="504">
        <f t="shared" ref="M78:N78" si="74">SUM(M79:M83)</f>
        <v>0</v>
      </c>
      <c r="N78" s="504">
        <f t="shared" si="74"/>
        <v>0</v>
      </c>
      <c r="O78" s="344">
        <f t="shared" si="18"/>
        <v>0</v>
      </c>
      <c r="P78" s="407">
        <f t="shared" ref="P78:S78" si="75">SUM(P79:P83)</f>
        <v>0</v>
      </c>
      <c r="Q78" s="408">
        <f t="shared" si="75"/>
        <v>0</v>
      </c>
      <c r="R78" s="409">
        <f t="shared" si="75"/>
        <v>0</v>
      </c>
      <c r="S78" s="409">
        <f t="shared" si="75"/>
        <v>0</v>
      </c>
      <c r="T78" s="344">
        <f t="shared" si="1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2.5" x14ac:dyDescent="0.25">
      <c r="A79" s="72" t="s">
        <v>144</v>
      </c>
      <c r="B79" s="59"/>
      <c r="C79" s="60"/>
      <c r="D79" s="60"/>
      <c r="E79" s="59"/>
      <c r="F79" s="25">
        <f t="shared" ref="F79:F83" si="76">D79*E79</f>
        <v>0</v>
      </c>
      <c r="G79" s="74">
        <f>F79*'Consolidated Budget'!$C$9</f>
        <v>0</v>
      </c>
      <c r="H79" s="205">
        <f t="shared" ref="H79:I83" si="77">F79*$J$8</f>
        <v>0</v>
      </c>
      <c r="I79" s="206">
        <f t="shared" si="77"/>
        <v>0</v>
      </c>
      <c r="J79" s="207"/>
      <c r="K79" s="220"/>
      <c r="L79" s="212"/>
      <c r="M79" s="222">
        <f t="shared" ref="M79:N83" si="78">H79-K79</f>
        <v>0</v>
      </c>
      <c r="N79" s="222">
        <f t="shared" si="78"/>
        <v>0</v>
      </c>
      <c r="O79" s="234">
        <f t="shared" si="18"/>
        <v>0</v>
      </c>
      <c r="P79" s="410"/>
      <c r="Q79" s="384"/>
      <c r="R79" s="385">
        <f t="shared" ref="R79:S83" si="79">H79-P79</f>
        <v>0</v>
      </c>
      <c r="S79" s="385">
        <f t="shared" si="79"/>
        <v>0</v>
      </c>
      <c r="T79" s="234">
        <f t="shared" si="1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2.5" x14ac:dyDescent="0.25">
      <c r="A80" s="72" t="s">
        <v>145</v>
      </c>
      <c r="B80" s="59"/>
      <c r="C80" s="60"/>
      <c r="D80" s="60"/>
      <c r="E80" s="59"/>
      <c r="F80" s="25">
        <f t="shared" si="76"/>
        <v>0</v>
      </c>
      <c r="G80" s="74">
        <f>F80*'Consolidated Budget'!$C$9</f>
        <v>0</v>
      </c>
      <c r="H80" s="197">
        <f t="shared" si="77"/>
        <v>0</v>
      </c>
      <c r="I80" s="25">
        <f t="shared" si="77"/>
        <v>0</v>
      </c>
      <c r="J80" s="198"/>
      <c r="K80" s="223"/>
      <c r="L80" s="229"/>
      <c r="M80" s="224">
        <f t="shared" si="78"/>
        <v>0</v>
      </c>
      <c r="N80" s="224">
        <f t="shared" si="78"/>
        <v>0</v>
      </c>
      <c r="O80" s="231">
        <f t="shared" si="18"/>
        <v>0</v>
      </c>
      <c r="P80" s="392"/>
      <c r="Q80" s="387"/>
      <c r="R80" s="388">
        <f t="shared" si="79"/>
        <v>0</v>
      </c>
      <c r="S80" s="388">
        <f t="shared" si="79"/>
        <v>0</v>
      </c>
      <c r="T80" s="231">
        <f t="shared" si="1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2.5" x14ac:dyDescent="0.25">
      <c r="A81" s="72" t="s">
        <v>146</v>
      </c>
      <c r="B81" s="59"/>
      <c r="C81" s="60"/>
      <c r="D81" s="60"/>
      <c r="E81" s="59"/>
      <c r="F81" s="25">
        <f t="shared" si="76"/>
        <v>0</v>
      </c>
      <c r="G81" s="74">
        <f>F81*'Consolidated Budget'!$C$9</f>
        <v>0</v>
      </c>
      <c r="H81" s="197">
        <f t="shared" si="77"/>
        <v>0</v>
      </c>
      <c r="I81" s="25">
        <f t="shared" si="77"/>
        <v>0</v>
      </c>
      <c r="J81" s="198"/>
      <c r="K81" s="223"/>
      <c r="L81" s="229"/>
      <c r="M81" s="224">
        <f t="shared" si="78"/>
        <v>0</v>
      </c>
      <c r="N81" s="224">
        <f t="shared" si="78"/>
        <v>0</v>
      </c>
      <c r="O81" s="231">
        <f t="shared" si="18"/>
        <v>0</v>
      </c>
      <c r="P81" s="392"/>
      <c r="Q81" s="387"/>
      <c r="R81" s="388">
        <f t="shared" si="79"/>
        <v>0</v>
      </c>
      <c r="S81" s="388">
        <f t="shared" si="79"/>
        <v>0</v>
      </c>
      <c r="T81" s="231">
        <f t="shared" si="1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2.5" x14ac:dyDescent="0.25">
      <c r="A82" s="72" t="s">
        <v>147</v>
      </c>
      <c r="B82" s="59"/>
      <c r="C82" s="60"/>
      <c r="D82" s="60"/>
      <c r="E82" s="59"/>
      <c r="F82" s="25">
        <f t="shared" si="76"/>
        <v>0</v>
      </c>
      <c r="G82" s="74">
        <f>F82*'Consolidated Budget'!$C$9</f>
        <v>0</v>
      </c>
      <c r="H82" s="197">
        <f t="shared" si="77"/>
        <v>0</v>
      </c>
      <c r="I82" s="25">
        <f t="shared" si="77"/>
        <v>0</v>
      </c>
      <c r="J82" s="198"/>
      <c r="K82" s="223"/>
      <c r="L82" s="229"/>
      <c r="M82" s="224">
        <f t="shared" si="78"/>
        <v>0</v>
      </c>
      <c r="N82" s="224">
        <f t="shared" si="78"/>
        <v>0</v>
      </c>
      <c r="O82" s="231">
        <f t="shared" si="18"/>
        <v>0</v>
      </c>
      <c r="P82" s="392"/>
      <c r="Q82" s="387"/>
      <c r="R82" s="388">
        <f t="shared" si="79"/>
        <v>0</v>
      </c>
      <c r="S82" s="388">
        <f t="shared" si="79"/>
        <v>0</v>
      </c>
      <c r="T82" s="231">
        <f t="shared" si="1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2.5" x14ac:dyDescent="0.25">
      <c r="A83" s="72" t="s">
        <v>148</v>
      </c>
      <c r="B83" s="59"/>
      <c r="C83" s="60"/>
      <c r="D83" s="60"/>
      <c r="E83" s="59"/>
      <c r="F83" s="25">
        <f t="shared" si="76"/>
        <v>0</v>
      </c>
      <c r="G83" s="74">
        <f>F83*'Consolidated Budget'!$C$9</f>
        <v>0</v>
      </c>
      <c r="H83" s="208">
        <f t="shared" si="77"/>
        <v>0</v>
      </c>
      <c r="I83" s="209">
        <f t="shared" si="77"/>
        <v>0</v>
      </c>
      <c r="J83" s="210"/>
      <c r="K83" s="225"/>
      <c r="L83" s="246"/>
      <c r="M83" s="226">
        <f t="shared" si="78"/>
        <v>0</v>
      </c>
      <c r="N83" s="226">
        <f t="shared" si="78"/>
        <v>0</v>
      </c>
      <c r="O83" s="232">
        <f t="shared" si="18"/>
        <v>0</v>
      </c>
      <c r="P83" s="393"/>
      <c r="Q83" s="390"/>
      <c r="R83" s="391">
        <f t="shared" si="79"/>
        <v>0</v>
      </c>
      <c r="S83" s="391">
        <f t="shared" si="79"/>
        <v>0</v>
      </c>
      <c r="T83" s="232">
        <f t="shared" si="1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2.5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80">SUM(F85:F89)</f>
        <v>0</v>
      </c>
      <c r="G84" s="67">
        <f t="shared" si="80"/>
        <v>0</v>
      </c>
      <c r="H84" s="138">
        <f t="shared" si="80"/>
        <v>0</v>
      </c>
      <c r="I84" s="139">
        <f t="shared" si="80"/>
        <v>0</v>
      </c>
      <c r="J84" s="140"/>
      <c r="K84" s="502">
        <f t="shared" si="80"/>
        <v>0</v>
      </c>
      <c r="L84" s="503">
        <f t="shared" si="80"/>
        <v>0</v>
      </c>
      <c r="M84" s="504">
        <f t="shared" ref="M84:N84" si="81">SUM(M85:M89)</f>
        <v>0</v>
      </c>
      <c r="N84" s="504">
        <f t="shared" si="81"/>
        <v>0</v>
      </c>
      <c r="O84" s="344">
        <f t="shared" si="18"/>
        <v>0</v>
      </c>
      <c r="P84" s="407">
        <f t="shared" ref="P84:S84" si="82">SUM(P85:P89)</f>
        <v>0</v>
      </c>
      <c r="Q84" s="408">
        <f t="shared" si="82"/>
        <v>0</v>
      </c>
      <c r="R84" s="409">
        <f t="shared" si="82"/>
        <v>0</v>
      </c>
      <c r="S84" s="409">
        <f t="shared" si="82"/>
        <v>0</v>
      </c>
      <c r="T84" s="344">
        <f t="shared" si="1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2.5" x14ac:dyDescent="0.25">
      <c r="A85" s="72" t="s">
        <v>150</v>
      </c>
      <c r="B85" s="59"/>
      <c r="C85" s="60"/>
      <c r="D85" s="60"/>
      <c r="E85" s="59"/>
      <c r="F85" s="25">
        <f t="shared" ref="F85:F89" si="83">D85*E85</f>
        <v>0</v>
      </c>
      <c r="G85" s="74">
        <f>F85*'Consolidated Budget'!$C$9</f>
        <v>0</v>
      </c>
      <c r="H85" s="205">
        <f t="shared" ref="H85:I89" si="84">F85*$J$8</f>
        <v>0</v>
      </c>
      <c r="I85" s="206">
        <f t="shared" si="84"/>
        <v>0</v>
      </c>
      <c r="J85" s="207"/>
      <c r="K85" s="220"/>
      <c r="L85" s="212"/>
      <c r="M85" s="222">
        <f t="shared" ref="M85:N89" si="85">H85-K85</f>
        <v>0</v>
      </c>
      <c r="N85" s="222">
        <f t="shared" si="85"/>
        <v>0</v>
      </c>
      <c r="O85" s="234">
        <f t="shared" si="18"/>
        <v>0</v>
      </c>
      <c r="P85" s="410"/>
      <c r="Q85" s="384"/>
      <c r="R85" s="385">
        <f t="shared" ref="R85:S89" si="86">H85-P85</f>
        <v>0</v>
      </c>
      <c r="S85" s="385">
        <f t="shared" si="86"/>
        <v>0</v>
      </c>
      <c r="T85" s="234">
        <f t="shared" si="1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2.5" x14ac:dyDescent="0.25">
      <c r="A86" s="72" t="s">
        <v>151</v>
      </c>
      <c r="B86" s="59"/>
      <c r="C86" s="60"/>
      <c r="D86" s="60"/>
      <c r="E86" s="59"/>
      <c r="F86" s="25">
        <f t="shared" si="83"/>
        <v>0</v>
      </c>
      <c r="G86" s="74">
        <f>F86*'Consolidated Budget'!$C$9</f>
        <v>0</v>
      </c>
      <c r="H86" s="197">
        <f t="shared" si="84"/>
        <v>0</v>
      </c>
      <c r="I86" s="25">
        <f t="shared" si="84"/>
        <v>0</v>
      </c>
      <c r="J86" s="198"/>
      <c r="K86" s="223"/>
      <c r="L86" s="229"/>
      <c r="M86" s="224">
        <f t="shared" si="85"/>
        <v>0</v>
      </c>
      <c r="N86" s="224">
        <f t="shared" si="85"/>
        <v>0</v>
      </c>
      <c r="O86" s="231">
        <f t="shared" si="18"/>
        <v>0</v>
      </c>
      <c r="P86" s="392"/>
      <c r="Q86" s="387"/>
      <c r="R86" s="388">
        <f t="shared" si="86"/>
        <v>0</v>
      </c>
      <c r="S86" s="388">
        <f t="shared" si="86"/>
        <v>0</v>
      </c>
      <c r="T86" s="231">
        <f t="shared" si="1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2.5" x14ac:dyDescent="0.25">
      <c r="A87" s="72" t="s">
        <v>152</v>
      </c>
      <c r="B87" s="59"/>
      <c r="C87" s="60"/>
      <c r="D87" s="60"/>
      <c r="E87" s="59"/>
      <c r="F87" s="25">
        <f t="shared" si="83"/>
        <v>0</v>
      </c>
      <c r="G87" s="74">
        <f>F87*'Consolidated Budget'!$C$9</f>
        <v>0</v>
      </c>
      <c r="H87" s="197">
        <f t="shared" si="84"/>
        <v>0</v>
      </c>
      <c r="I87" s="25">
        <f t="shared" si="84"/>
        <v>0</v>
      </c>
      <c r="J87" s="198"/>
      <c r="K87" s="223"/>
      <c r="L87" s="229"/>
      <c r="M87" s="224">
        <f t="shared" si="85"/>
        <v>0</v>
      </c>
      <c r="N87" s="224">
        <f t="shared" si="85"/>
        <v>0</v>
      </c>
      <c r="O87" s="231">
        <f t="shared" si="18"/>
        <v>0</v>
      </c>
      <c r="P87" s="392"/>
      <c r="Q87" s="387"/>
      <c r="R87" s="388">
        <f t="shared" si="86"/>
        <v>0</v>
      </c>
      <c r="S87" s="388">
        <f t="shared" si="86"/>
        <v>0</v>
      </c>
      <c r="T87" s="231">
        <f t="shared" si="1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2.5" x14ac:dyDescent="0.25">
      <c r="A88" s="72" t="s">
        <v>153</v>
      </c>
      <c r="B88" s="59"/>
      <c r="C88" s="60"/>
      <c r="D88" s="60"/>
      <c r="E88" s="59"/>
      <c r="F88" s="25">
        <f t="shared" si="83"/>
        <v>0</v>
      </c>
      <c r="G88" s="74">
        <f>F88*'Consolidated Budget'!$C$9</f>
        <v>0</v>
      </c>
      <c r="H88" s="197">
        <f t="shared" si="84"/>
        <v>0</v>
      </c>
      <c r="I88" s="25">
        <f t="shared" si="84"/>
        <v>0</v>
      </c>
      <c r="J88" s="198"/>
      <c r="K88" s="223"/>
      <c r="L88" s="229"/>
      <c r="M88" s="224">
        <f t="shared" si="85"/>
        <v>0</v>
      </c>
      <c r="N88" s="224">
        <f t="shared" si="85"/>
        <v>0</v>
      </c>
      <c r="O88" s="231">
        <f t="shared" si="18"/>
        <v>0</v>
      </c>
      <c r="P88" s="392"/>
      <c r="Q88" s="387"/>
      <c r="R88" s="388">
        <f t="shared" si="86"/>
        <v>0</v>
      </c>
      <c r="S88" s="388">
        <f t="shared" si="86"/>
        <v>0</v>
      </c>
      <c r="T88" s="231">
        <f t="shared" si="1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2.5" x14ac:dyDescent="0.25">
      <c r="A89" s="72" t="s">
        <v>154</v>
      </c>
      <c r="B89" s="59"/>
      <c r="C89" s="60"/>
      <c r="D89" s="60"/>
      <c r="E89" s="59"/>
      <c r="F89" s="25">
        <f t="shared" si="83"/>
        <v>0</v>
      </c>
      <c r="G89" s="74">
        <f>F89*'Consolidated Budget'!$C$9</f>
        <v>0</v>
      </c>
      <c r="H89" s="208">
        <f t="shared" si="84"/>
        <v>0</v>
      </c>
      <c r="I89" s="209">
        <f t="shared" si="84"/>
        <v>0</v>
      </c>
      <c r="J89" s="210"/>
      <c r="K89" s="225"/>
      <c r="L89" s="246"/>
      <c r="M89" s="226">
        <f t="shared" si="85"/>
        <v>0</v>
      </c>
      <c r="N89" s="226">
        <f t="shared" si="85"/>
        <v>0</v>
      </c>
      <c r="O89" s="232">
        <f t="shared" si="18"/>
        <v>0</v>
      </c>
      <c r="P89" s="393"/>
      <c r="Q89" s="390"/>
      <c r="R89" s="391">
        <f t="shared" si="86"/>
        <v>0</v>
      </c>
      <c r="S89" s="391">
        <f t="shared" si="86"/>
        <v>0</v>
      </c>
      <c r="T89" s="232">
        <f t="shared" si="1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2.5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87">SUM(F91:F95)</f>
        <v>0</v>
      </c>
      <c r="G90" s="67">
        <f t="shared" si="87"/>
        <v>0</v>
      </c>
      <c r="H90" s="138">
        <f t="shared" si="87"/>
        <v>0</v>
      </c>
      <c r="I90" s="139">
        <f t="shared" si="87"/>
        <v>0</v>
      </c>
      <c r="J90" s="140"/>
      <c r="K90" s="502">
        <f t="shared" si="87"/>
        <v>0</v>
      </c>
      <c r="L90" s="503">
        <f t="shared" si="87"/>
        <v>0</v>
      </c>
      <c r="M90" s="504">
        <f t="shared" ref="M90:N90" si="88">SUM(M91:M95)</f>
        <v>0</v>
      </c>
      <c r="N90" s="504">
        <f t="shared" si="88"/>
        <v>0</v>
      </c>
      <c r="O90" s="344">
        <f t="shared" si="18"/>
        <v>0</v>
      </c>
      <c r="P90" s="407">
        <f t="shared" ref="P90:S90" si="89">SUM(P91:P95)</f>
        <v>0</v>
      </c>
      <c r="Q90" s="408">
        <f t="shared" si="89"/>
        <v>0</v>
      </c>
      <c r="R90" s="409">
        <f t="shared" si="89"/>
        <v>0</v>
      </c>
      <c r="S90" s="409">
        <f t="shared" si="89"/>
        <v>0</v>
      </c>
      <c r="T90" s="344">
        <f t="shared" si="1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2.5" x14ac:dyDescent="0.25">
      <c r="A91" s="72" t="s">
        <v>156</v>
      </c>
      <c r="B91" s="59"/>
      <c r="C91" s="60"/>
      <c r="D91" s="60"/>
      <c r="E91" s="59"/>
      <c r="F91" s="25">
        <f t="shared" ref="F91:F95" si="90">D91*E91</f>
        <v>0</v>
      </c>
      <c r="G91" s="74">
        <f>F91*'Consolidated Budget'!$C$9</f>
        <v>0</v>
      </c>
      <c r="H91" s="205">
        <f t="shared" ref="H91:I95" si="91">F91*$J$8</f>
        <v>0</v>
      </c>
      <c r="I91" s="206">
        <f t="shared" si="91"/>
        <v>0</v>
      </c>
      <c r="J91" s="207"/>
      <c r="K91" s="258"/>
      <c r="L91" s="259"/>
      <c r="M91" s="501">
        <f t="shared" ref="M91:N95" si="92">H91-K91</f>
        <v>0</v>
      </c>
      <c r="N91" s="501">
        <f t="shared" si="92"/>
        <v>0</v>
      </c>
      <c r="O91" s="480">
        <f t="shared" si="18"/>
        <v>0</v>
      </c>
      <c r="P91" s="403"/>
      <c r="Q91" s="384"/>
      <c r="R91" s="385">
        <f t="shared" ref="R91:S95" si="93">H91-P91</f>
        <v>0</v>
      </c>
      <c r="S91" s="385">
        <f t="shared" si="93"/>
        <v>0</v>
      </c>
      <c r="T91" s="452">
        <f t="shared" si="1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2.5" x14ac:dyDescent="0.25">
      <c r="A92" s="72" t="s">
        <v>157</v>
      </c>
      <c r="B92" s="59"/>
      <c r="C92" s="60"/>
      <c r="D92" s="60"/>
      <c r="E92" s="59"/>
      <c r="F92" s="25">
        <f t="shared" si="90"/>
        <v>0</v>
      </c>
      <c r="G92" s="74">
        <f>F92*'Consolidated Budget'!$C$9</f>
        <v>0</v>
      </c>
      <c r="H92" s="197">
        <f t="shared" si="91"/>
        <v>0</v>
      </c>
      <c r="I92" s="25">
        <f t="shared" si="91"/>
        <v>0</v>
      </c>
      <c r="J92" s="198"/>
      <c r="K92" s="223"/>
      <c r="L92" s="229"/>
      <c r="M92" s="224">
        <f t="shared" si="92"/>
        <v>0</v>
      </c>
      <c r="N92" s="224">
        <f t="shared" si="92"/>
        <v>0</v>
      </c>
      <c r="O92" s="231">
        <f t="shared" si="18"/>
        <v>0</v>
      </c>
      <c r="P92" s="392"/>
      <c r="Q92" s="387"/>
      <c r="R92" s="388">
        <f t="shared" si="93"/>
        <v>0</v>
      </c>
      <c r="S92" s="388">
        <f t="shared" si="93"/>
        <v>0</v>
      </c>
      <c r="T92" s="231">
        <f t="shared" si="1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2.5" x14ac:dyDescent="0.25">
      <c r="A93" s="72" t="s">
        <v>158</v>
      </c>
      <c r="B93" s="59"/>
      <c r="C93" s="60"/>
      <c r="D93" s="60"/>
      <c r="E93" s="59"/>
      <c r="F93" s="25">
        <f t="shared" si="90"/>
        <v>0</v>
      </c>
      <c r="G93" s="74">
        <f>F93*'Consolidated Budget'!$C$9</f>
        <v>0</v>
      </c>
      <c r="H93" s="197">
        <f t="shared" si="91"/>
        <v>0</v>
      </c>
      <c r="I93" s="25">
        <f t="shared" si="91"/>
        <v>0</v>
      </c>
      <c r="J93" s="198"/>
      <c r="K93" s="223"/>
      <c r="L93" s="229"/>
      <c r="M93" s="224">
        <f t="shared" si="92"/>
        <v>0</v>
      </c>
      <c r="N93" s="224">
        <f t="shared" si="92"/>
        <v>0</v>
      </c>
      <c r="O93" s="231">
        <f t="shared" si="18"/>
        <v>0</v>
      </c>
      <c r="P93" s="392"/>
      <c r="Q93" s="387"/>
      <c r="R93" s="388">
        <f t="shared" si="93"/>
        <v>0</v>
      </c>
      <c r="S93" s="388">
        <f t="shared" si="93"/>
        <v>0</v>
      </c>
      <c r="T93" s="231">
        <f t="shared" si="1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2.5" x14ac:dyDescent="0.25">
      <c r="A94" s="72" t="s">
        <v>159</v>
      </c>
      <c r="B94" s="59"/>
      <c r="C94" s="60"/>
      <c r="D94" s="60"/>
      <c r="E94" s="59"/>
      <c r="F94" s="25">
        <f t="shared" si="90"/>
        <v>0</v>
      </c>
      <c r="G94" s="74">
        <f>F94*'Consolidated Budget'!$C$9</f>
        <v>0</v>
      </c>
      <c r="H94" s="197">
        <f t="shared" si="91"/>
        <v>0</v>
      </c>
      <c r="I94" s="25">
        <f t="shared" si="91"/>
        <v>0</v>
      </c>
      <c r="J94" s="198"/>
      <c r="K94" s="223"/>
      <c r="L94" s="229"/>
      <c r="M94" s="224">
        <f t="shared" si="92"/>
        <v>0</v>
      </c>
      <c r="N94" s="224">
        <f t="shared" si="92"/>
        <v>0</v>
      </c>
      <c r="O94" s="231">
        <f t="shared" ref="O94:O102" si="94">IFERROR(L94/I94,0)</f>
        <v>0</v>
      </c>
      <c r="P94" s="392"/>
      <c r="Q94" s="387"/>
      <c r="R94" s="388">
        <f t="shared" si="93"/>
        <v>0</v>
      </c>
      <c r="S94" s="388">
        <f t="shared" si="93"/>
        <v>0</v>
      </c>
      <c r="T94" s="231">
        <f t="shared" ref="T94:T102" si="95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2.5" x14ac:dyDescent="0.25">
      <c r="A95" s="72" t="s">
        <v>160</v>
      </c>
      <c r="B95" s="59"/>
      <c r="C95" s="60"/>
      <c r="D95" s="60"/>
      <c r="E95" s="59"/>
      <c r="F95" s="25">
        <f t="shared" si="90"/>
        <v>0</v>
      </c>
      <c r="G95" s="74">
        <f>F95*'Consolidated Budget'!$C$9</f>
        <v>0</v>
      </c>
      <c r="H95" s="208">
        <f t="shared" si="91"/>
        <v>0</v>
      </c>
      <c r="I95" s="209">
        <f t="shared" si="91"/>
        <v>0</v>
      </c>
      <c r="J95" s="210"/>
      <c r="K95" s="225"/>
      <c r="L95" s="246"/>
      <c r="M95" s="226">
        <f t="shared" si="92"/>
        <v>0</v>
      </c>
      <c r="N95" s="226">
        <f t="shared" si="92"/>
        <v>0</v>
      </c>
      <c r="O95" s="232">
        <f t="shared" si="94"/>
        <v>0</v>
      </c>
      <c r="P95" s="393"/>
      <c r="Q95" s="390"/>
      <c r="R95" s="391">
        <f t="shared" si="93"/>
        <v>0</v>
      </c>
      <c r="S95" s="391">
        <f t="shared" si="93"/>
        <v>0</v>
      </c>
      <c r="T95" s="232">
        <f t="shared" si="95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2.5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96">SUM(F97:F101)</f>
        <v>0</v>
      </c>
      <c r="G96" s="67">
        <f t="shared" si="96"/>
        <v>0</v>
      </c>
      <c r="H96" s="138">
        <f t="shared" si="96"/>
        <v>0</v>
      </c>
      <c r="I96" s="139">
        <f t="shared" si="96"/>
        <v>0</v>
      </c>
      <c r="J96" s="140"/>
      <c r="K96" s="502">
        <f t="shared" si="96"/>
        <v>0</v>
      </c>
      <c r="L96" s="503">
        <f t="shared" si="96"/>
        <v>0</v>
      </c>
      <c r="M96" s="504">
        <f t="shared" ref="M96:N96" si="97">SUM(M97:M101)</f>
        <v>0</v>
      </c>
      <c r="N96" s="504">
        <f t="shared" si="97"/>
        <v>0</v>
      </c>
      <c r="O96" s="344">
        <f t="shared" si="94"/>
        <v>0</v>
      </c>
      <c r="P96" s="407">
        <f t="shared" ref="P96:S96" si="98">SUM(P97:P101)</f>
        <v>0</v>
      </c>
      <c r="Q96" s="408">
        <f t="shared" si="98"/>
        <v>0</v>
      </c>
      <c r="R96" s="409">
        <f t="shared" si="98"/>
        <v>0</v>
      </c>
      <c r="S96" s="409">
        <f t="shared" si="98"/>
        <v>0</v>
      </c>
      <c r="T96" s="344">
        <f t="shared" si="95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2.5" x14ac:dyDescent="0.25">
      <c r="A97" s="72" t="s">
        <v>162</v>
      </c>
      <c r="B97" s="59"/>
      <c r="C97" s="60"/>
      <c r="D97" s="60"/>
      <c r="E97" s="59"/>
      <c r="F97" s="25">
        <f t="shared" ref="F97:F101" si="99">D97*E97</f>
        <v>0</v>
      </c>
      <c r="G97" s="74">
        <f>F97*'Consolidated Budget'!$C$9</f>
        <v>0</v>
      </c>
      <c r="H97" s="205">
        <f t="shared" ref="H97:I101" si="100">F97*$J$8</f>
        <v>0</v>
      </c>
      <c r="I97" s="206">
        <f t="shared" si="100"/>
        <v>0</v>
      </c>
      <c r="J97" s="207"/>
      <c r="K97" s="258"/>
      <c r="L97" s="259"/>
      <c r="M97" s="501">
        <f t="shared" ref="M97:N101" si="101">H97-K97</f>
        <v>0</v>
      </c>
      <c r="N97" s="501">
        <f t="shared" si="101"/>
        <v>0</v>
      </c>
      <c r="O97" s="480">
        <f t="shared" si="94"/>
        <v>0</v>
      </c>
      <c r="P97" s="403"/>
      <c r="Q97" s="384"/>
      <c r="R97" s="385">
        <f t="shared" ref="R97:S101" si="102">H97-P97</f>
        <v>0</v>
      </c>
      <c r="S97" s="385">
        <f t="shared" si="102"/>
        <v>0</v>
      </c>
      <c r="T97" s="452">
        <f t="shared" si="95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2.5" x14ac:dyDescent="0.25">
      <c r="A98" s="72" t="s">
        <v>163</v>
      </c>
      <c r="B98" s="59"/>
      <c r="C98" s="60"/>
      <c r="D98" s="60"/>
      <c r="E98" s="59"/>
      <c r="F98" s="25">
        <f t="shared" si="99"/>
        <v>0</v>
      </c>
      <c r="G98" s="74">
        <f>F98*'Consolidated Budget'!$C$9</f>
        <v>0</v>
      </c>
      <c r="H98" s="197">
        <f t="shared" si="100"/>
        <v>0</v>
      </c>
      <c r="I98" s="25">
        <f t="shared" si="100"/>
        <v>0</v>
      </c>
      <c r="J98" s="198"/>
      <c r="K98" s="223"/>
      <c r="L98" s="229"/>
      <c r="M98" s="224">
        <f t="shared" si="101"/>
        <v>0</v>
      </c>
      <c r="N98" s="224">
        <f t="shared" si="101"/>
        <v>0</v>
      </c>
      <c r="O98" s="231">
        <f t="shared" si="94"/>
        <v>0</v>
      </c>
      <c r="P98" s="392"/>
      <c r="Q98" s="387"/>
      <c r="R98" s="388">
        <f t="shared" si="102"/>
        <v>0</v>
      </c>
      <c r="S98" s="388">
        <f t="shared" si="102"/>
        <v>0</v>
      </c>
      <c r="T98" s="231">
        <f t="shared" si="95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2.5" x14ac:dyDescent="0.25">
      <c r="A99" s="72" t="s">
        <v>164</v>
      </c>
      <c r="B99" s="59"/>
      <c r="C99" s="60"/>
      <c r="D99" s="60"/>
      <c r="E99" s="59"/>
      <c r="F99" s="25">
        <f t="shared" si="99"/>
        <v>0</v>
      </c>
      <c r="G99" s="74">
        <f>F99*'Consolidated Budget'!$C$9</f>
        <v>0</v>
      </c>
      <c r="H99" s="197">
        <f t="shared" si="100"/>
        <v>0</v>
      </c>
      <c r="I99" s="25">
        <f t="shared" si="100"/>
        <v>0</v>
      </c>
      <c r="J99" s="198"/>
      <c r="K99" s="223"/>
      <c r="L99" s="229"/>
      <c r="M99" s="224">
        <f t="shared" si="101"/>
        <v>0</v>
      </c>
      <c r="N99" s="224">
        <f t="shared" si="101"/>
        <v>0</v>
      </c>
      <c r="O99" s="231">
        <f t="shared" si="94"/>
        <v>0</v>
      </c>
      <c r="P99" s="392"/>
      <c r="Q99" s="387"/>
      <c r="R99" s="388">
        <f t="shared" si="102"/>
        <v>0</v>
      </c>
      <c r="S99" s="388">
        <f t="shared" si="102"/>
        <v>0</v>
      </c>
      <c r="T99" s="231">
        <f t="shared" si="95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2.5" x14ac:dyDescent="0.25">
      <c r="A100" s="72" t="s">
        <v>165</v>
      </c>
      <c r="B100" s="59"/>
      <c r="C100" s="60"/>
      <c r="D100" s="60"/>
      <c r="E100" s="59"/>
      <c r="F100" s="25">
        <f t="shared" si="99"/>
        <v>0</v>
      </c>
      <c r="G100" s="74">
        <f>F100*'Consolidated Budget'!$C$9</f>
        <v>0</v>
      </c>
      <c r="H100" s="197">
        <f t="shared" si="100"/>
        <v>0</v>
      </c>
      <c r="I100" s="25">
        <f t="shared" si="100"/>
        <v>0</v>
      </c>
      <c r="J100" s="198"/>
      <c r="K100" s="223"/>
      <c r="L100" s="229"/>
      <c r="M100" s="224">
        <f t="shared" si="101"/>
        <v>0</v>
      </c>
      <c r="N100" s="224">
        <f t="shared" si="101"/>
        <v>0</v>
      </c>
      <c r="O100" s="231">
        <f t="shared" si="94"/>
        <v>0</v>
      </c>
      <c r="P100" s="392"/>
      <c r="Q100" s="387"/>
      <c r="R100" s="388">
        <f t="shared" si="102"/>
        <v>0</v>
      </c>
      <c r="S100" s="388">
        <f t="shared" si="102"/>
        <v>0</v>
      </c>
      <c r="T100" s="231">
        <f t="shared" si="95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2.5" x14ac:dyDescent="0.25">
      <c r="A101" s="72" t="s">
        <v>166</v>
      </c>
      <c r="B101" s="59"/>
      <c r="C101" s="60"/>
      <c r="D101" s="60"/>
      <c r="E101" s="59"/>
      <c r="F101" s="25">
        <f t="shared" si="99"/>
        <v>0</v>
      </c>
      <c r="G101" s="74">
        <f>F101*'Consolidated Budget'!$C$9</f>
        <v>0</v>
      </c>
      <c r="H101" s="197">
        <f t="shared" si="100"/>
        <v>0</v>
      </c>
      <c r="I101" s="25">
        <f t="shared" si="100"/>
        <v>0</v>
      </c>
      <c r="J101" s="250"/>
      <c r="K101" s="225"/>
      <c r="L101" s="246"/>
      <c r="M101" s="226">
        <f t="shared" si="101"/>
        <v>0</v>
      </c>
      <c r="N101" s="226">
        <f t="shared" si="101"/>
        <v>0</v>
      </c>
      <c r="O101" s="232">
        <f t="shared" si="94"/>
        <v>0</v>
      </c>
      <c r="P101" s="393"/>
      <c r="Q101" s="390"/>
      <c r="R101" s="391">
        <f t="shared" si="102"/>
        <v>0</v>
      </c>
      <c r="S101" s="391">
        <f t="shared" si="102"/>
        <v>0</v>
      </c>
      <c r="T101" s="232">
        <f t="shared" si="95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3.5" thickBot="1" x14ac:dyDescent="0.35">
      <c r="A102" s="508"/>
      <c r="B102" s="509" t="s">
        <v>167</v>
      </c>
      <c r="C102" s="638"/>
      <c r="D102" s="639"/>
      <c r="E102" s="640"/>
      <c r="F102" s="90">
        <f t="shared" ref="F102:N102" si="103">F30+F36+F42+F48+F54+F60+F66+F72+F78+F84+F90+F96</f>
        <v>0</v>
      </c>
      <c r="G102" s="137">
        <f t="shared" si="103"/>
        <v>0</v>
      </c>
      <c r="H102" s="281">
        <f>H30+H36+H42+H48+H54+H60+H66+H72+H78+H84+H90+H96</f>
        <v>0</v>
      </c>
      <c r="I102" s="282">
        <f t="shared" si="103"/>
        <v>0</v>
      </c>
      <c r="J102" s="283"/>
      <c r="K102" s="284">
        <f t="shared" si="103"/>
        <v>0</v>
      </c>
      <c r="L102" s="285">
        <f t="shared" si="103"/>
        <v>0</v>
      </c>
      <c r="M102" s="286">
        <f t="shared" si="103"/>
        <v>0</v>
      </c>
      <c r="N102" s="286">
        <f t="shared" si="103"/>
        <v>0</v>
      </c>
      <c r="O102" s="295">
        <f t="shared" si="94"/>
        <v>0</v>
      </c>
      <c r="P102" s="411">
        <f t="shared" ref="P102:S102" si="104">P30+P36+P42+P48+P54+P60+P66+P72+P78+P84+P90+P96</f>
        <v>0</v>
      </c>
      <c r="Q102" s="412">
        <f t="shared" si="104"/>
        <v>0</v>
      </c>
      <c r="R102" s="413">
        <f t="shared" si="104"/>
        <v>0</v>
      </c>
      <c r="S102" s="413">
        <f t="shared" si="104"/>
        <v>0</v>
      </c>
      <c r="T102" s="295">
        <f t="shared" si="95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3.5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3.5" thickBot="1" x14ac:dyDescent="0.35">
      <c r="A104" s="260">
        <v>3</v>
      </c>
      <c r="B104" s="261" t="s">
        <v>168</v>
      </c>
      <c r="C104" s="262"/>
      <c r="D104" s="263"/>
      <c r="E104" s="580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2.5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:O114" si="105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06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2.5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:F108" si="107">D106*E106</f>
        <v>0</v>
      </c>
      <c r="G106" s="74">
        <f>F106*'Consolidated Budget'!$C$9</f>
        <v>0</v>
      </c>
      <c r="H106" s="205">
        <f t="shared" ref="H106:I108" si="108">F106*$J$8</f>
        <v>0</v>
      </c>
      <c r="I106" s="206">
        <f t="shared" si="108"/>
        <v>0</v>
      </c>
      <c r="J106" s="207"/>
      <c r="K106" s="220"/>
      <c r="L106" s="212"/>
      <c r="M106" s="222">
        <f t="shared" ref="M106:N106" si="109">H106-K106</f>
        <v>0</v>
      </c>
      <c r="N106" s="222">
        <f t="shared" si="109"/>
        <v>0</v>
      </c>
      <c r="O106" s="234">
        <f t="shared" si="105"/>
        <v>0</v>
      </c>
      <c r="P106" s="410"/>
      <c r="Q106" s="384"/>
      <c r="R106" s="385">
        <f t="shared" ref="R106:S108" si="110">H106-P106</f>
        <v>0</v>
      </c>
      <c r="S106" s="385">
        <f t="shared" si="110"/>
        <v>0</v>
      </c>
      <c r="T106" s="234">
        <f t="shared" si="106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2.5" x14ac:dyDescent="0.25">
      <c r="A107" s="72" t="s">
        <v>172</v>
      </c>
      <c r="B107" s="59" t="s">
        <v>173</v>
      </c>
      <c r="C107" s="60"/>
      <c r="D107" s="60"/>
      <c r="E107" s="59"/>
      <c r="F107" s="25">
        <f t="shared" si="107"/>
        <v>0</v>
      </c>
      <c r="G107" s="74">
        <f>F107*'Consolidated Budget'!$C$9</f>
        <v>0</v>
      </c>
      <c r="H107" s="475">
        <f t="shared" si="108"/>
        <v>0</v>
      </c>
      <c r="I107" s="476">
        <f t="shared" si="108"/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si="110"/>
        <v>0</v>
      </c>
      <c r="S107" s="385">
        <f t="shared" si="110"/>
        <v>0</v>
      </c>
      <c r="T107" s="234">
        <f t="shared" si="106"/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2.5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07"/>
        <v>0</v>
      </c>
      <c r="G108" s="74">
        <f>F108*'Consolidated Budget'!$C$9</f>
        <v>0</v>
      </c>
      <c r="H108" s="475">
        <f t="shared" si="108"/>
        <v>0</v>
      </c>
      <c r="I108" s="476">
        <f t="shared" si="108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10"/>
        <v>0</v>
      </c>
      <c r="S108" s="385">
        <f t="shared" si="110"/>
        <v>0</v>
      </c>
      <c r="T108" s="234">
        <f t="shared" si="106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2.5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11">SUM(F110:F113)</f>
        <v>0</v>
      </c>
      <c r="G109" s="142">
        <f t="shared" si="111"/>
        <v>0</v>
      </c>
      <c r="H109" s="143">
        <f t="shared" si="111"/>
        <v>0</v>
      </c>
      <c r="I109" s="251">
        <f t="shared" si="111"/>
        <v>0</v>
      </c>
      <c r="J109" s="252"/>
      <c r="K109" s="319">
        <f t="shared" si="111"/>
        <v>0</v>
      </c>
      <c r="L109" s="320">
        <f t="shared" si="111"/>
        <v>0</v>
      </c>
      <c r="M109" s="513">
        <f t="shared" ref="M109:N109" si="112">SUM(M110:M113)</f>
        <v>0</v>
      </c>
      <c r="N109" s="513">
        <f t="shared" si="112"/>
        <v>0</v>
      </c>
      <c r="O109" s="453">
        <f t="shared" si="105"/>
        <v>0</v>
      </c>
      <c r="P109" s="419">
        <f t="shared" ref="P109:S109" si="113">SUM(P110:P113)</f>
        <v>0</v>
      </c>
      <c r="Q109" s="420">
        <f t="shared" si="113"/>
        <v>0</v>
      </c>
      <c r="R109" s="421">
        <f t="shared" si="113"/>
        <v>0</v>
      </c>
      <c r="S109" s="421">
        <f t="shared" si="113"/>
        <v>0</v>
      </c>
      <c r="T109" s="456">
        <f t="shared" si="106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2.5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14">D110*E110</f>
        <v>0</v>
      </c>
      <c r="G110" s="74">
        <f>F110*'Consolidated Budget'!$C$9</f>
        <v>0</v>
      </c>
      <c r="H110" s="205">
        <f t="shared" ref="H110:I113" si="115">F110*$J$8</f>
        <v>0</v>
      </c>
      <c r="I110" s="206">
        <f t="shared" si="115"/>
        <v>0</v>
      </c>
      <c r="J110" s="207"/>
      <c r="K110" s="220"/>
      <c r="L110" s="212"/>
      <c r="M110" s="222">
        <f t="shared" ref="M110:N113" si="116">H110-K110</f>
        <v>0</v>
      </c>
      <c r="N110" s="222">
        <f t="shared" si="116"/>
        <v>0</v>
      </c>
      <c r="O110" s="234">
        <f t="shared" si="105"/>
        <v>0</v>
      </c>
      <c r="P110" s="410"/>
      <c r="Q110" s="384"/>
      <c r="R110" s="385">
        <f t="shared" ref="R110:S113" si="117">H110-P110</f>
        <v>0</v>
      </c>
      <c r="S110" s="385">
        <f t="shared" si="117"/>
        <v>0</v>
      </c>
      <c r="T110" s="234">
        <f t="shared" si="106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2.5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14"/>
        <v>0</v>
      </c>
      <c r="G111" s="74">
        <f>F111*'Consolidated Budget'!$C$9</f>
        <v>0</v>
      </c>
      <c r="H111" s="197">
        <f t="shared" si="115"/>
        <v>0</v>
      </c>
      <c r="I111" s="25">
        <f t="shared" si="115"/>
        <v>0</v>
      </c>
      <c r="J111" s="198"/>
      <c r="K111" s="223"/>
      <c r="L111" s="229"/>
      <c r="M111" s="224">
        <f t="shared" si="116"/>
        <v>0</v>
      </c>
      <c r="N111" s="224">
        <f t="shared" si="116"/>
        <v>0</v>
      </c>
      <c r="O111" s="231">
        <f t="shared" si="105"/>
        <v>0</v>
      </c>
      <c r="P111" s="392"/>
      <c r="Q111" s="387"/>
      <c r="R111" s="388">
        <f t="shared" si="117"/>
        <v>0</v>
      </c>
      <c r="S111" s="388">
        <f t="shared" si="117"/>
        <v>0</v>
      </c>
      <c r="T111" s="231">
        <f t="shared" si="106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2.5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14"/>
        <v>0</v>
      </c>
      <c r="G112" s="74">
        <f>F112*'Consolidated Budget'!$C$9</f>
        <v>0</v>
      </c>
      <c r="H112" s="197">
        <f t="shared" si="115"/>
        <v>0</v>
      </c>
      <c r="I112" s="25">
        <f t="shared" si="115"/>
        <v>0</v>
      </c>
      <c r="J112" s="198"/>
      <c r="K112" s="223"/>
      <c r="L112" s="229"/>
      <c r="M112" s="224">
        <f t="shared" si="116"/>
        <v>0</v>
      </c>
      <c r="N112" s="224">
        <f t="shared" si="116"/>
        <v>0</v>
      </c>
      <c r="O112" s="231">
        <f t="shared" si="105"/>
        <v>0</v>
      </c>
      <c r="P112" s="392"/>
      <c r="Q112" s="387"/>
      <c r="R112" s="388">
        <f t="shared" si="117"/>
        <v>0</v>
      </c>
      <c r="S112" s="388">
        <f t="shared" si="117"/>
        <v>0</v>
      </c>
      <c r="T112" s="231">
        <f t="shared" si="106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2.5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14"/>
        <v>0</v>
      </c>
      <c r="G113" s="74">
        <f>F113*'Consolidated Budget'!$C$9</f>
        <v>0</v>
      </c>
      <c r="H113" s="208">
        <f t="shared" si="115"/>
        <v>0</v>
      </c>
      <c r="I113" s="209">
        <f t="shared" si="115"/>
        <v>0</v>
      </c>
      <c r="J113" s="210"/>
      <c r="K113" s="225"/>
      <c r="L113" s="246"/>
      <c r="M113" s="226">
        <f t="shared" si="116"/>
        <v>0</v>
      </c>
      <c r="N113" s="226">
        <f t="shared" si="116"/>
        <v>0</v>
      </c>
      <c r="O113" s="232">
        <f t="shared" si="105"/>
        <v>0</v>
      </c>
      <c r="P113" s="393"/>
      <c r="Q113" s="390"/>
      <c r="R113" s="391">
        <f t="shared" si="117"/>
        <v>0</v>
      </c>
      <c r="S113" s="391">
        <f t="shared" si="117"/>
        <v>0</v>
      </c>
      <c r="T113" s="232">
        <f t="shared" si="106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3.5" thickBot="1" x14ac:dyDescent="0.35">
      <c r="A114" s="514"/>
      <c r="B114" s="515" t="s">
        <v>185</v>
      </c>
      <c r="C114" s="516"/>
      <c r="D114" s="517"/>
      <c r="E114" s="581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05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06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3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3.5" thickBot="1" x14ac:dyDescent="0.35">
      <c r="A116" s="260">
        <v>4</v>
      </c>
      <c r="B116" s="261" t="s">
        <v>186</v>
      </c>
      <c r="C116" s="262"/>
      <c r="D116" s="263"/>
      <c r="E116" s="580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2.5" x14ac:dyDescent="0.25">
      <c r="A117" s="93" t="s">
        <v>187</v>
      </c>
      <c r="B117" s="59" t="s">
        <v>188</v>
      </c>
      <c r="C117" s="60"/>
      <c r="D117" s="60"/>
      <c r="E117" s="59"/>
      <c r="F117" s="476">
        <f t="shared" ref="F117:F122" si="118">D117*E117</f>
        <v>0</v>
      </c>
      <c r="G117" s="61">
        <f>F117*'Consolidated Budget'!$C$9</f>
        <v>0</v>
      </c>
      <c r="H117" s="253">
        <f t="shared" ref="H117:I122" si="119">F117*$J$8</f>
        <v>0</v>
      </c>
      <c r="I117" s="254">
        <f t="shared" si="119"/>
        <v>0</v>
      </c>
      <c r="J117" s="255"/>
      <c r="K117" s="220"/>
      <c r="L117" s="212"/>
      <c r="M117" s="222">
        <f t="shared" ref="M117:N122" si="120">H117-K117</f>
        <v>0</v>
      </c>
      <c r="N117" s="222">
        <f t="shared" si="120"/>
        <v>0</v>
      </c>
      <c r="O117" s="234">
        <f t="shared" ref="O117:O123" si="121">IFERROR(L117/I117,0)</f>
        <v>0</v>
      </c>
      <c r="P117" s="410"/>
      <c r="Q117" s="384"/>
      <c r="R117" s="385">
        <f t="shared" ref="R117:S122" si="122">H117-P117</f>
        <v>0</v>
      </c>
      <c r="S117" s="385">
        <f t="shared" si="122"/>
        <v>0</v>
      </c>
      <c r="T117" s="234">
        <f t="shared" ref="T117:T123" si="123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2.5" x14ac:dyDescent="0.25">
      <c r="A118" s="92" t="s">
        <v>189</v>
      </c>
      <c r="B118" s="59" t="s">
        <v>190</v>
      </c>
      <c r="C118" s="60"/>
      <c r="D118" s="60"/>
      <c r="E118" s="59"/>
      <c r="F118" s="25">
        <f t="shared" si="118"/>
        <v>0</v>
      </c>
      <c r="G118" s="74">
        <f>F118*'Consolidated Budget'!$C$9</f>
        <v>0</v>
      </c>
      <c r="H118" s="197">
        <f t="shared" si="119"/>
        <v>0</v>
      </c>
      <c r="I118" s="25">
        <f t="shared" si="119"/>
        <v>0</v>
      </c>
      <c r="J118" s="198"/>
      <c r="K118" s="223"/>
      <c r="L118" s="229"/>
      <c r="M118" s="224">
        <f t="shared" si="120"/>
        <v>0</v>
      </c>
      <c r="N118" s="224">
        <f t="shared" si="120"/>
        <v>0</v>
      </c>
      <c r="O118" s="231">
        <f t="shared" si="121"/>
        <v>0</v>
      </c>
      <c r="P118" s="392"/>
      <c r="Q118" s="387"/>
      <c r="R118" s="388">
        <f t="shared" si="122"/>
        <v>0</v>
      </c>
      <c r="S118" s="388">
        <f t="shared" si="122"/>
        <v>0</v>
      </c>
      <c r="T118" s="231">
        <f t="shared" si="123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2.5" x14ac:dyDescent="0.25">
      <c r="A119" s="92" t="s">
        <v>191</v>
      </c>
      <c r="B119" s="59" t="s">
        <v>192</v>
      </c>
      <c r="C119" s="60"/>
      <c r="D119" s="60"/>
      <c r="E119" s="59"/>
      <c r="F119" s="25">
        <f t="shared" si="118"/>
        <v>0</v>
      </c>
      <c r="G119" s="74">
        <f>F119*'Consolidated Budget'!$C$9</f>
        <v>0</v>
      </c>
      <c r="H119" s="197">
        <f t="shared" si="119"/>
        <v>0</v>
      </c>
      <c r="I119" s="25">
        <f t="shared" si="119"/>
        <v>0</v>
      </c>
      <c r="J119" s="198"/>
      <c r="K119" s="223"/>
      <c r="L119" s="229"/>
      <c r="M119" s="224">
        <f t="shared" si="120"/>
        <v>0</v>
      </c>
      <c r="N119" s="224">
        <f t="shared" si="120"/>
        <v>0</v>
      </c>
      <c r="O119" s="231">
        <f t="shared" si="121"/>
        <v>0</v>
      </c>
      <c r="P119" s="392"/>
      <c r="Q119" s="387"/>
      <c r="R119" s="388">
        <f t="shared" si="122"/>
        <v>0</v>
      </c>
      <c r="S119" s="388">
        <f t="shared" si="122"/>
        <v>0</v>
      </c>
      <c r="T119" s="231">
        <f t="shared" si="123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2.5" x14ac:dyDescent="0.25">
      <c r="A120" s="92" t="s">
        <v>193</v>
      </c>
      <c r="B120" s="59" t="s">
        <v>194</v>
      </c>
      <c r="C120" s="60"/>
      <c r="D120" s="60"/>
      <c r="E120" s="59"/>
      <c r="F120" s="25">
        <f t="shared" si="118"/>
        <v>0</v>
      </c>
      <c r="G120" s="74">
        <f>F120*'Consolidated Budget'!$C$9</f>
        <v>0</v>
      </c>
      <c r="H120" s="197">
        <f t="shared" si="119"/>
        <v>0</v>
      </c>
      <c r="I120" s="25">
        <f t="shared" si="119"/>
        <v>0</v>
      </c>
      <c r="J120" s="198"/>
      <c r="K120" s="223"/>
      <c r="L120" s="229"/>
      <c r="M120" s="224">
        <f t="shared" si="120"/>
        <v>0</v>
      </c>
      <c r="N120" s="224">
        <f t="shared" si="120"/>
        <v>0</v>
      </c>
      <c r="O120" s="231">
        <f t="shared" si="121"/>
        <v>0</v>
      </c>
      <c r="P120" s="392"/>
      <c r="Q120" s="387"/>
      <c r="R120" s="388">
        <f t="shared" si="122"/>
        <v>0</v>
      </c>
      <c r="S120" s="388">
        <f t="shared" si="122"/>
        <v>0</v>
      </c>
      <c r="T120" s="231">
        <f t="shared" si="123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2.5" x14ac:dyDescent="0.25">
      <c r="A121" s="92" t="s">
        <v>195</v>
      </c>
      <c r="B121" s="59" t="s">
        <v>196</v>
      </c>
      <c r="C121" s="60"/>
      <c r="D121" s="60"/>
      <c r="E121" s="59"/>
      <c r="F121" s="25">
        <f t="shared" si="118"/>
        <v>0</v>
      </c>
      <c r="G121" s="74">
        <f>F121*'Consolidated Budget'!$C$9</f>
        <v>0</v>
      </c>
      <c r="H121" s="197">
        <f t="shared" si="119"/>
        <v>0</v>
      </c>
      <c r="I121" s="25">
        <f t="shared" si="119"/>
        <v>0</v>
      </c>
      <c r="J121" s="198"/>
      <c r="K121" s="223"/>
      <c r="L121" s="229"/>
      <c r="M121" s="224">
        <f t="shared" si="120"/>
        <v>0</v>
      </c>
      <c r="N121" s="224">
        <f t="shared" si="120"/>
        <v>0</v>
      </c>
      <c r="O121" s="231">
        <f t="shared" si="121"/>
        <v>0</v>
      </c>
      <c r="P121" s="392"/>
      <c r="Q121" s="387"/>
      <c r="R121" s="388">
        <f t="shared" si="122"/>
        <v>0</v>
      </c>
      <c r="S121" s="388">
        <f t="shared" si="122"/>
        <v>0</v>
      </c>
      <c r="T121" s="231">
        <f t="shared" si="123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2.5" x14ac:dyDescent="0.25">
      <c r="A122" s="92" t="s">
        <v>197</v>
      </c>
      <c r="B122" s="59" t="s">
        <v>198</v>
      </c>
      <c r="C122" s="60"/>
      <c r="D122" s="60"/>
      <c r="E122" s="59"/>
      <c r="F122" s="25">
        <f t="shared" si="118"/>
        <v>0</v>
      </c>
      <c r="G122" s="74">
        <f>F122*'Consolidated Budget'!$C$9</f>
        <v>0</v>
      </c>
      <c r="H122" s="208">
        <f t="shared" si="119"/>
        <v>0</v>
      </c>
      <c r="I122" s="209">
        <f t="shared" si="119"/>
        <v>0</v>
      </c>
      <c r="J122" s="210"/>
      <c r="K122" s="225"/>
      <c r="L122" s="246"/>
      <c r="M122" s="226">
        <f t="shared" si="120"/>
        <v>0</v>
      </c>
      <c r="N122" s="226">
        <f t="shared" si="120"/>
        <v>0</v>
      </c>
      <c r="O122" s="232">
        <f t="shared" si="121"/>
        <v>0</v>
      </c>
      <c r="P122" s="393"/>
      <c r="Q122" s="390"/>
      <c r="R122" s="391">
        <f t="shared" si="122"/>
        <v>0</v>
      </c>
      <c r="S122" s="391">
        <f t="shared" si="122"/>
        <v>0</v>
      </c>
      <c r="T122" s="232">
        <f t="shared" si="123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3.5" thickBot="1" x14ac:dyDescent="0.35">
      <c r="A123" s="514"/>
      <c r="B123" s="515" t="s">
        <v>199</v>
      </c>
      <c r="C123" s="516"/>
      <c r="D123" s="517"/>
      <c r="E123" s="581"/>
      <c r="F123" s="519">
        <f t="shared" ref="F123:L123" si="124">SUM(F117:F122)</f>
        <v>0</v>
      </c>
      <c r="G123" s="519">
        <f t="shared" si="124"/>
        <v>0</v>
      </c>
      <c r="H123" s="269">
        <f t="shared" si="124"/>
        <v>0</v>
      </c>
      <c r="I123" s="270">
        <f t="shared" si="124"/>
        <v>0</v>
      </c>
      <c r="J123" s="271"/>
      <c r="K123" s="321">
        <f t="shared" si="124"/>
        <v>0</v>
      </c>
      <c r="L123" s="322">
        <f t="shared" si="124"/>
        <v>0</v>
      </c>
      <c r="M123" s="296">
        <f t="shared" ref="M123:N123" si="125">SUM(M117:M122)</f>
        <v>0</v>
      </c>
      <c r="N123" s="296">
        <f t="shared" si="125"/>
        <v>0</v>
      </c>
      <c r="O123" s="337">
        <f t="shared" si="121"/>
        <v>0</v>
      </c>
      <c r="P123" s="422">
        <f t="shared" ref="P123:S123" si="126">SUM(P117:P122)</f>
        <v>0</v>
      </c>
      <c r="Q123" s="423">
        <f t="shared" si="126"/>
        <v>0</v>
      </c>
      <c r="R123" s="424">
        <f t="shared" si="126"/>
        <v>0</v>
      </c>
      <c r="S123" s="424">
        <f t="shared" si="126"/>
        <v>0</v>
      </c>
      <c r="T123" s="457">
        <f t="shared" si="123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3.5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3.5" thickBot="1" x14ac:dyDescent="0.35">
      <c r="A125" s="260">
        <v>5</v>
      </c>
      <c r="B125" s="261" t="s">
        <v>200</v>
      </c>
      <c r="C125" s="262"/>
      <c r="D125" s="263"/>
      <c r="E125" s="580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3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N135" si="127">H126-K126</f>
        <v>0</v>
      </c>
      <c r="N126" s="325">
        <f t="shared" si="127"/>
        <v>0</v>
      </c>
      <c r="O126" s="339">
        <f t="shared" ref="O126:O136" si="128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:S126" si="129">M126-P126</f>
        <v>0</v>
      </c>
      <c r="S126" s="418">
        <f t="shared" si="129"/>
        <v>0</v>
      </c>
      <c r="T126" s="447">
        <f t="shared" ref="T126:T136" si="130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2.5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131">D127*E127</f>
        <v>0</v>
      </c>
      <c r="G127" s="74">
        <f>F127*'Consolidated Budget'!$C$9</f>
        <v>0</v>
      </c>
      <c r="H127" s="194">
        <f t="shared" ref="H127:I128" si="132">F127*$J$8</f>
        <v>0</v>
      </c>
      <c r="I127" s="195">
        <f t="shared" si="132"/>
        <v>0</v>
      </c>
      <c r="J127" s="196"/>
      <c r="K127" s="220"/>
      <c r="L127" s="212"/>
      <c r="M127" s="222">
        <f t="shared" si="127"/>
        <v>0</v>
      </c>
      <c r="N127" s="222">
        <f t="shared" si="127"/>
        <v>0</v>
      </c>
      <c r="O127" s="234">
        <f t="shared" si="128"/>
        <v>0</v>
      </c>
      <c r="P127" s="410"/>
      <c r="Q127" s="384"/>
      <c r="R127" s="385">
        <f t="shared" ref="R127:S128" si="133">H127-P127</f>
        <v>0</v>
      </c>
      <c r="S127" s="385">
        <f t="shared" si="133"/>
        <v>0</v>
      </c>
      <c r="T127" s="234">
        <f t="shared" si="130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2.5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131"/>
        <v>0</v>
      </c>
      <c r="G128" s="74">
        <f>F128*'Consolidated Budget'!$C$9</f>
        <v>0</v>
      </c>
      <c r="H128" s="199">
        <f t="shared" si="132"/>
        <v>0</v>
      </c>
      <c r="I128" s="200">
        <f t="shared" si="132"/>
        <v>0</v>
      </c>
      <c r="J128" s="201"/>
      <c r="K128" s="225"/>
      <c r="L128" s="246"/>
      <c r="M128" s="226">
        <f t="shared" si="127"/>
        <v>0</v>
      </c>
      <c r="N128" s="226">
        <f t="shared" si="127"/>
        <v>0</v>
      </c>
      <c r="O128" s="232">
        <f t="shared" si="128"/>
        <v>0</v>
      </c>
      <c r="P128" s="393"/>
      <c r="Q128" s="390"/>
      <c r="R128" s="391">
        <f t="shared" si="133"/>
        <v>0</v>
      </c>
      <c r="S128" s="391">
        <f t="shared" si="133"/>
        <v>0</v>
      </c>
      <c r="T128" s="232">
        <f t="shared" si="130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2.5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134">SUM(F130:F131)</f>
        <v>0</v>
      </c>
      <c r="G129" s="192">
        <f t="shared" si="134"/>
        <v>0</v>
      </c>
      <c r="H129" s="193">
        <f t="shared" si="134"/>
        <v>0</v>
      </c>
      <c r="I129" s="67">
        <f t="shared" si="134"/>
        <v>0</v>
      </c>
      <c r="J129" s="192"/>
      <c r="K129" s="193">
        <f t="shared" si="134"/>
        <v>0</v>
      </c>
      <c r="L129" s="67">
        <f t="shared" si="134"/>
        <v>0</v>
      </c>
      <c r="M129" s="504">
        <f t="shared" si="127"/>
        <v>0</v>
      </c>
      <c r="N129" s="504">
        <f t="shared" si="127"/>
        <v>0</v>
      </c>
      <c r="O129" s="344">
        <f t="shared" si="128"/>
        <v>0</v>
      </c>
      <c r="P129" s="419">
        <f t="shared" ref="P129:Q129" si="135">SUM(P130:P131)</f>
        <v>0</v>
      </c>
      <c r="Q129" s="420">
        <f t="shared" si="135"/>
        <v>0</v>
      </c>
      <c r="R129" s="421">
        <f t="shared" ref="R129:S129" si="136">M129-P129</f>
        <v>0</v>
      </c>
      <c r="S129" s="421">
        <f t="shared" si="136"/>
        <v>0</v>
      </c>
      <c r="T129" s="456">
        <f t="shared" si="130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2.5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137">D130*E130</f>
        <v>0</v>
      </c>
      <c r="G130" s="74">
        <f>F130*'Consolidated Budget'!$C$9</f>
        <v>0</v>
      </c>
      <c r="H130" s="194">
        <f t="shared" ref="H130:I131" si="138">F130*$J$8</f>
        <v>0</v>
      </c>
      <c r="I130" s="195">
        <f t="shared" si="138"/>
        <v>0</v>
      </c>
      <c r="J130" s="196"/>
      <c r="K130" s="220"/>
      <c r="L130" s="212"/>
      <c r="M130" s="222">
        <f t="shared" si="127"/>
        <v>0</v>
      </c>
      <c r="N130" s="222">
        <f t="shared" si="127"/>
        <v>0</v>
      </c>
      <c r="O130" s="234">
        <f t="shared" si="128"/>
        <v>0</v>
      </c>
      <c r="P130" s="410"/>
      <c r="Q130" s="384"/>
      <c r="R130" s="385">
        <f t="shared" ref="R130:S131" si="139">H130-P130</f>
        <v>0</v>
      </c>
      <c r="S130" s="385">
        <f t="shared" si="139"/>
        <v>0</v>
      </c>
      <c r="T130" s="234">
        <f t="shared" si="130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2.5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137"/>
        <v>0</v>
      </c>
      <c r="G131" s="74">
        <f>F131*'Consolidated Budget'!$C$9</f>
        <v>0</v>
      </c>
      <c r="H131" s="256">
        <f t="shared" si="138"/>
        <v>0</v>
      </c>
      <c r="I131" s="257">
        <f t="shared" si="138"/>
        <v>0</v>
      </c>
      <c r="J131" s="250"/>
      <c r="K131" s="225"/>
      <c r="L131" s="246"/>
      <c r="M131" s="226">
        <f t="shared" si="127"/>
        <v>0</v>
      </c>
      <c r="N131" s="226">
        <f t="shared" si="127"/>
        <v>0</v>
      </c>
      <c r="O131" s="232">
        <f t="shared" si="128"/>
        <v>0</v>
      </c>
      <c r="P131" s="393"/>
      <c r="Q131" s="390"/>
      <c r="R131" s="391">
        <f t="shared" si="139"/>
        <v>0</v>
      </c>
      <c r="S131" s="391">
        <f t="shared" si="139"/>
        <v>0</v>
      </c>
      <c r="T131" s="232">
        <f t="shared" si="130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2.5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140">SUM(F133:F135)</f>
        <v>0</v>
      </c>
      <c r="G132" s="67">
        <f t="shared" si="140"/>
        <v>0</v>
      </c>
      <c r="H132" s="193">
        <f t="shared" si="140"/>
        <v>0</v>
      </c>
      <c r="I132" s="67">
        <f t="shared" si="140"/>
        <v>0</v>
      </c>
      <c r="J132" s="192"/>
      <c r="K132" s="193">
        <f t="shared" si="140"/>
        <v>0</v>
      </c>
      <c r="L132" s="67">
        <f t="shared" si="140"/>
        <v>0</v>
      </c>
      <c r="M132" s="504">
        <f t="shared" si="127"/>
        <v>0</v>
      </c>
      <c r="N132" s="504">
        <f t="shared" si="127"/>
        <v>0</v>
      </c>
      <c r="O132" s="344">
        <f t="shared" si="128"/>
        <v>0</v>
      </c>
      <c r="P132" s="419">
        <f t="shared" ref="P132:Q132" si="141">SUM(P133:P135)</f>
        <v>0</v>
      </c>
      <c r="Q132" s="420">
        <f t="shared" si="141"/>
        <v>0</v>
      </c>
      <c r="R132" s="421">
        <f t="shared" ref="R132:S132" si="142">M132-P132</f>
        <v>0</v>
      </c>
      <c r="S132" s="421">
        <f t="shared" si="142"/>
        <v>0</v>
      </c>
      <c r="T132" s="456">
        <f t="shared" si="130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2.5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143">D133*E133</f>
        <v>0</v>
      </c>
      <c r="G133" s="74">
        <f>F133*'Consolidated Budget'!$C$9</f>
        <v>0</v>
      </c>
      <c r="H133" s="194">
        <f t="shared" ref="H133:I135" si="144">F133*$J$8</f>
        <v>0</v>
      </c>
      <c r="I133" s="195">
        <f t="shared" si="144"/>
        <v>0</v>
      </c>
      <c r="J133" s="196"/>
      <c r="K133" s="220"/>
      <c r="L133" s="212"/>
      <c r="M133" s="222">
        <f t="shared" si="127"/>
        <v>0</v>
      </c>
      <c r="N133" s="222">
        <f t="shared" si="127"/>
        <v>0</v>
      </c>
      <c r="O133" s="234">
        <f t="shared" si="128"/>
        <v>0</v>
      </c>
      <c r="P133" s="410"/>
      <c r="Q133" s="384"/>
      <c r="R133" s="385">
        <f t="shared" ref="R133:S135" si="145">H133-P133</f>
        <v>0</v>
      </c>
      <c r="S133" s="385">
        <f t="shared" si="145"/>
        <v>0</v>
      </c>
      <c r="T133" s="234">
        <f t="shared" si="130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2.5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143"/>
        <v>0</v>
      </c>
      <c r="G134" s="74">
        <f>F134*'Consolidated Budget'!$C$9</f>
        <v>0</v>
      </c>
      <c r="H134" s="197">
        <f t="shared" si="144"/>
        <v>0</v>
      </c>
      <c r="I134" s="25">
        <f t="shared" si="144"/>
        <v>0</v>
      </c>
      <c r="J134" s="198"/>
      <c r="K134" s="223"/>
      <c r="L134" s="229"/>
      <c r="M134" s="224">
        <f t="shared" si="127"/>
        <v>0</v>
      </c>
      <c r="N134" s="224">
        <f t="shared" si="127"/>
        <v>0</v>
      </c>
      <c r="O134" s="231">
        <f t="shared" si="128"/>
        <v>0</v>
      </c>
      <c r="P134" s="392"/>
      <c r="Q134" s="387"/>
      <c r="R134" s="388">
        <f t="shared" si="145"/>
        <v>0</v>
      </c>
      <c r="S134" s="388">
        <f t="shared" si="145"/>
        <v>0</v>
      </c>
      <c r="T134" s="231">
        <f t="shared" si="130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2.5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143"/>
        <v>0</v>
      </c>
      <c r="G135" s="74">
        <f>F135*'Consolidated Budget'!$C$9</f>
        <v>0</v>
      </c>
      <c r="H135" s="208">
        <f t="shared" si="144"/>
        <v>0</v>
      </c>
      <c r="I135" s="209">
        <f t="shared" si="144"/>
        <v>0</v>
      </c>
      <c r="J135" s="210"/>
      <c r="K135" s="225"/>
      <c r="L135" s="246"/>
      <c r="M135" s="226">
        <f t="shared" si="127"/>
        <v>0</v>
      </c>
      <c r="N135" s="226">
        <f t="shared" si="127"/>
        <v>0</v>
      </c>
      <c r="O135" s="232">
        <f t="shared" si="128"/>
        <v>0</v>
      </c>
      <c r="P135" s="393"/>
      <c r="Q135" s="390"/>
      <c r="R135" s="391">
        <f t="shared" si="145"/>
        <v>0</v>
      </c>
      <c r="S135" s="391">
        <f t="shared" si="145"/>
        <v>0</v>
      </c>
      <c r="T135" s="232">
        <f t="shared" si="130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3.5" thickBot="1" x14ac:dyDescent="0.35">
      <c r="A136" s="514"/>
      <c r="B136" s="515" t="s">
        <v>221</v>
      </c>
      <c r="C136" s="516"/>
      <c r="D136" s="517"/>
      <c r="E136" s="581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128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130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3.5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3.5" thickBot="1" x14ac:dyDescent="0.35">
      <c r="A138" s="260">
        <v>6</v>
      </c>
      <c r="B138" s="261" t="s">
        <v>222</v>
      </c>
      <c r="C138" s="262"/>
      <c r="D138" s="263"/>
      <c r="E138" s="580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3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146">D139*E139</f>
        <v>0</v>
      </c>
      <c r="G139" s="74">
        <f>F139*'Consolidated Budget'!$C$9</f>
        <v>0</v>
      </c>
      <c r="H139" s="253">
        <f t="shared" ref="H139:I142" si="147">F139*$J$8</f>
        <v>0</v>
      </c>
      <c r="I139" s="254">
        <f t="shared" si="147"/>
        <v>0</v>
      </c>
      <c r="J139" s="255"/>
      <c r="K139" s="237"/>
      <c r="L139" s="238"/>
      <c r="M139" s="311">
        <f t="shared" ref="M139:N142" si="148">H139-K139</f>
        <v>0</v>
      </c>
      <c r="N139" s="311">
        <f t="shared" si="148"/>
        <v>0</v>
      </c>
      <c r="O139" s="234">
        <f t="shared" ref="O139:O145" si="149">IFERROR(L139/I139,0)</f>
        <v>0</v>
      </c>
      <c r="P139" s="434"/>
      <c r="Q139" s="384"/>
      <c r="R139" s="385">
        <f t="shared" ref="R139:S142" si="150">H139-P139</f>
        <v>0</v>
      </c>
      <c r="S139" s="385">
        <f t="shared" si="150"/>
        <v>0</v>
      </c>
      <c r="T139" s="448">
        <f t="shared" ref="T139:T145" si="151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2.5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146"/>
        <v>0</v>
      </c>
      <c r="G140" s="74">
        <f>F140*'Consolidated Budget'!$C$9</f>
        <v>0</v>
      </c>
      <c r="H140" s="197">
        <f t="shared" si="147"/>
        <v>0</v>
      </c>
      <c r="I140" s="25">
        <f t="shared" si="147"/>
        <v>0</v>
      </c>
      <c r="J140" s="198"/>
      <c r="K140" s="223"/>
      <c r="L140" s="229"/>
      <c r="M140" s="224">
        <f t="shared" si="148"/>
        <v>0</v>
      </c>
      <c r="N140" s="224">
        <f t="shared" si="148"/>
        <v>0</v>
      </c>
      <c r="O140" s="231">
        <f t="shared" si="149"/>
        <v>0</v>
      </c>
      <c r="P140" s="392"/>
      <c r="Q140" s="387"/>
      <c r="R140" s="388">
        <f t="shared" si="150"/>
        <v>0</v>
      </c>
      <c r="S140" s="388">
        <f t="shared" si="150"/>
        <v>0</v>
      </c>
      <c r="T140" s="231">
        <f t="shared" si="151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2.5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146"/>
        <v>0</v>
      </c>
      <c r="G141" s="74">
        <f>F141*'Consolidated Budget'!$C$9</f>
        <v>0</v>
      </c>
      <c r="H141" s="197">
        <f t="shared" si="147"/>
        <v>0</v>
      </c>
      <c r="I141" s="25">
        <f t="shared" si="147"/>
        <v>0</v>
      </c>
      <c r="J141" s="198"/>
      <c r="K141" s="223"/>
      <c r="L141" s="229"/>
      <c r="M141" s="224">
        <f t="shared" si="148"/>
        <v>0</v>
      </c>
      <c r="N141" s="224">
        <f t="shared" si="148"/>
        <v>0</v>
      </c>
      <c r="O141" s="231">
        <f t="shared" si="149"/>
        <v>0</v>
      </c>
      <c r="P141" s="392"/>
      <c r="Q141" s="387"/>
      <c r="R141" s="388">
        <f t="shared" si="150"/>
        <v>0</v>
      </c>
      <c r="S141" s="388">
        <f t="shared" si="150"/>
        <v>0</v>
      </c>
      <c r="T141" s="231">
        <f t="shared" si="151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146"/>
        <v>0</v>
      </c>
      <c r="G142" s="74">
        <f>F142*'Consolidated Budget'!$C$9</f>
        <v>0</v>
      </c>
      <c r="H142" s="256">
        <f t="shared" si="147"/>
        <v>0</v>
      </c>
      <c r="I142" s="257">
        <f t="shared" si="147"/>
        <v>0</v>
      </c>
      <c r="J142" s="250"/>
      <c r="K142" s="225"/>
      <c r="L142" s="246"/>
      <c r="M142" s="226">
        <f t="shared" si="148"/>
        <v>0</v>
      </c>
      <c r="N142" s="226">
        <f t="shared" si="148"/>
        <v>0</v>
      </c>
      <c r="O142" s="232">
        <f t="shared" si="149"/>
        <v>0</v>
      </c>
      <c r="P142" s="393"/>
      <c r="Q142" s="390"/>
      <c r="R142" s="391">
        <f t="shared" si="150"/>
        <v>0</v>
      </c>
      <c r="S142" s="391">
        <f t="shared" si="150"/>
        <v>0</v>
      </c>
      <c r="T142" s="232">
        <f t="shared" si="151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3.5" thickBot="1" x14ac:dyDescent="0.35">
      <c r="A143" s="514"/>
      <c r="B143" s="515" t="s">
        <v>231</v>
      </c>
      <c r="C143" s="516"/>
      <c r="D143" s="517"/>
      <c r="E143" s="581"/>
      <c r="F143" s="519">
        <f t="shared" ref="F143:L143" si="152">SUM(F139:F142)</f>
        <v>0</v>
      </c>
      <c r="G143" s="519">
        <f t="shared" si="152"/>
        <v>0</v>
      </c>
      <c r="H143" s="269">
        <f t="shared" si="152"/>
        <v>0</v>
      </c>
      <c r="I143" s="270">
        <f t="shared" si="152"/>
        <v>0</v>
      </c>
      <c r="J143" s="271"/>
      <c r="K143" s="269">
        <f t="shared" si="152"/>
        <v>0</v>
      </c>
      <c r="L143" s="270">
        <f t="shared" si="152"/>
        <v>0</v>
      </c>
      <c r="M143" s="296">
        <f t="shared" ref="M143:N143" si="153">SUM(M139:M142)</f>
        <v>0</v>
      </c>
      <c r="N143" s="296">
        <f t="shared" si="153"/>
        <v>0</v>
      </c>
      <c r="O143" s="337">
        <f t="shared" si="149"/>
        <v>0</v>
      </c>
      <c r="P143" s="426">
        <f t="shared" ref="P143:S143" si="154">SUM(P139:P142)</f>
        <v>0</v>
      </c>
      <c r="Q143" s="427">
        <f t="shared" si="154"/>
        <v>0</v>
      </c>
      <c r="R143" s="428">
        <f t="shared" si="154"/>
        <v>0</v>
      </c>
      <c r="S143" s="428">
        <f t="shared" si="154"/>
        <v>0</v>
      </c>
      <c r="T143" s="337">
        <f t="shared" si="151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3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16" thickBot="1" x14ac:dyDescent="0.4">
      <c r="A145" s="272"/>
      <c r="B145" s="273" t="s">
        <v>232</v>
      </c>
      <c r="C145" s="274"/>
      <c r="D145" s="275"/>
      <c r="E145" s="582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149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151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3.5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16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ht="12.5" x14ac:dyDescent="0.25">
      <c r="A148" s="88"/>
      <c r="B148" s="89" t="s">
        <v>234</v>
      </c>
      <c r="C148" s="633"/>
      <c r="D148" s="634"/>
      <c r="E148" s="635"/>
      <c r="F148" s="66">
        <f t="shared" ref="F148:G148" si="155">SUM(F149:F152)</f>
        <v>0</v>
      </c>
      <c r="G148" s="67">
        <f t="shared" si="155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:O160" si="156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157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2.5" x14ac:dyDescent="0.25">
      <c r="A149" s="72"/>
      <c r="B149" s="59" t="s">
        <v>235</v>
      </c>
      <c r="C149" s="60"/>
      <c r="D149" s="60"/>
      <c r="E149" s="59"/>
      <c r="F149" s="25">
        <f t="shared" ref="F149:F152" si="158">D149*E149</f>
        <v>0</v>
      </c>
      <c r="G149" s="74">
        <f>F149*'Consolidated Budget'!$C$9</f>
        <v>0</v>
      </c>
      <c r="H149" s="62">
        <f t="shared" ref="H149:I152" si="159">F149*$J$8</f>
        <v>0</v>
      </c>
      <c r="I149" s="63">
        <f t="shared" si="159"/>
        <v>0</v>
      </c>
      <c r="J149" s="64"/>
      <c r="K149" s="220"/>
      <c r="L149" s="212"/>
      <c r="M149" s="222">
        <f t="shared" ref="M149:N152" si="160">H149-K149</f>
        <v>0</v>
      </c>
      <c r="N149" s="222">
        <f t="shared" si="160"/>
        <v>0</v>
      </c>
      <c r="O149" s="234">
        <f t="shared" si="156"/>
        <v>0</v>
      </c>
      <c r="P149" s="410"/>
      <c r="Q149" s="384"/>
      <c r="R149" s="385">
        <f t="shared" ref="R149:S158" si="161">H149-P149</f>
        <v>0</v>
      </c>
      <c r="S149" s="385">
        <f t="shared" si="161"/>
        <v>0</v>
      </c>
      <c r="T149" s="234">
        <f t="shared" si="157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2.5" x14ac:dyDescent="0.25">
      <c r="A150" s="72"/>
      <c r="B150" s="59" t="s">
        <v>236</v>
      </c>
      <c r="C150" s="60"/>
      <c r="D150" s="60"/>
      <c r="E150" s="59"/>
      <c r="F150" s="25">
        <f t="shared" si="158"/>
        <v>0</v>
      </c>
      <c r="G150" s="74">
        <f>F150*'Consolidated Budget'!$C$9</f>
        <v>0</v>
      </c>
      <c r="H150" s="75">
        <f t="shared" si="159"/>
        <v>0</v>
      </c>
      <c r="I150" s="76">
        <f t="shared" si="159"/>
        <v>0</v>
      </c>
      <c r="J150" s="77"/>
      <c r="K150" s="223"/>
      <c r="L150" s="229"/>
      <c r="M150" s="224">
        <f t="shared" si="160"/>
        <v>0</v>
      </c>
      <c r="N150" s="224">
        <f t="shared" si="160"/>
        <v>0</v>
      </c>
      <c r="O150" s="231">
        <f t="shared" si="156"/>
        <v>0</v>
      </c>
      <c r="P150" s="392"/>
      <c r="Q150" s="387"/>
      <c r="R150" s="388">
        <f t="shared" si="161"/>
        <v>0</v>
      </c>
      <c r="S150" s="388">
        <f t="shared" si="161"/>
        <v>0</v>
      </c>
      <c r="T150" s="231">
        <f t="shared" si="157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25" x14ac:dyDescent="0.25">
      <c r="A151" s="72"/>
      <c r="B151" s="97" t="s">
        <v>237</v>
      </c>
      <c r="C151" s="60"/>
      <c r="D151" s="60"/>
      <c r="E151" s="59"/>
      <c r="F151" s="25">
        <f t="shared" si="158"/>
        <v>0</v>
      </c>
      <c r="G151" s="74">
        <f>F151*'Consolidated Budget'!$C$9</f>
        <v>0</v>
      </c>
      <c r="H151" s="75">
        <f t="shared" si="159"/>
        <v>0</v>
      </c>
      <c r="I151" s="76">
        <f t="shared" si="159"/>
        <v>0</v>
      </c>
      <c r="J151" s="77"/>
      <c r="K151" s="223"/>
      <c r="L151" s="229"/>
      <c r="M151" s="224">
        <f t="shared" si="160"/>
        <v>0</v>
      </c>
      <c r="N151" s="224">
        <f t="shared" si="160"/>
        <v>0</v>
      </c>
      <c r="O151" s="231">
        <f t="shared" si="156"/>
        <v>0</v>
      </c>
      <c r="P151" s="392"/>
      <c r="Q151" s="387"/>
      <c r="R151" s="388">
        <f t="shared" si="161"/>
        <v>0</v>
      </c>
      <c r="S151" s="388">
        <f t="shared" si="161"/>
        <v>0</v>
      </c>
      <c r="T151" s="231">
        <f t="shared" si="157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2.5" x14ac:dyDescent="0.25">
      <c r="A152" s="72"/>
      <c r="B152" s="59" t="s">
        <v>238</v>
      </c>
      <c r="C152" s="60"/>
      <c r="D152" s="60"/>
      <c r="E152" s="59"/>
      <c r="F152" s="25">
        <f t="shared" si="158"/>
        <v>0</v>
      </c>
      <c r="G152" s="74">
        <f>F152*'Consolidated Budget'!$C$9</f>
        <v>0</v>
      </c>
      <c r="H152" s="81">
        <f t="shared" si="159"/>
        <v>0</v>
      </c>
      <c r="I152" s="82">
        <f t="shared" si="159"/>
        <v>0</v>
      </c>
      <c r="J152" s="83"/>
      <c r="K152" s="225"/>
      <c r="L152" s="246"/>
      <c r="M152" s="226">
        <f t="shared" si="160"/>
        <v>0</v>
      </c>
      <c r="N152" s="226">
        <f t="shared" si="160"/>
        <v>0</v>
      </c>
      <c r="O152" s="232">
        <f t="shared" si="156"/>
        <v>0</v>
      </c>
      <c r="P152" s="393"/>
      <c r="Q152" s="390"/>
      <c r="R152" s="391">
        <f t="shared" si="161"/>
        <v>0</v>
      </c>
      <c r="S152" s="391">
        <f t="shared" si="161"/>
        <v>0</v>
      </c>
      <c r="T152" s="232">
        <f t="shared" si="157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2.5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6">
        <f>SUM(G154:G159)</f>
        <v>0</v>
      </c>
      <c r="H153" s="68">
        <f>SUM(H154:H158)</f>
        <v>0</v>
      </c>
      <c r="I153" s="69">
        <f>SUM(I154:I158)</f>
        <v>0</v>
      </c>
      <c r="J153" s="70"/>
      <c r="K153" s="68">
        <f>SUM(K154:K158)</f>
        <v>0</v>
      </c>
      <c r="L153" s="69">
        <f>SUM(L154:L158)</f>
        <v>0</v>
      </c>
      <c r="M153" s="313">
        <f>SUM(M154:M158)</f>
        <v>0</v>
      </c>
      <c r="N153" s="313">
        <f>SUM(N154:N158)</f>
        <v>0</v>
      </c>
      <c r="O153" s="344">
        <f t="shared" si="156"/>
        <v>0</v>
      </c>
      <c r="P153" s="407">
        <f>SUM(P154:P158)</f>
        <v>0</v>
      </c>
      <c r="Q153" s="408">
        <f>SUM(Q154:Q158)</f>
        <v>0</v>
      </c>
      <c r="R153" s="409">
        <f t="shared" si="161"/>
        <v>0</v>
      </c>
      <c r="S153" s="409">
        <f t="shared" si="161"/>
        <v>0</v>
      </c>
      <c r="T153" s="344">
        <f t="shared" si="157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2.5" x14ac:dyDescent="0.25">
      <c r="A154" s="72"/>
      <c r="B154" s="59" t="s">
        <v>239</v>
      </c>
      <c r="C154" s="60"/>
      <c r="D154" s="60"/>
      <c r="E154" s="59"/>
      <c r="F154" s="25">
        <f t="shared" ref="F154:F159" si="162">D154*E154</f>
        <v>0</v>
      </c>
      <c r="G154" s="74">
        <f>F154*'Consolidated Budget'!$C$9</f>
        <v>0</v>
      </c>
      <c r="H154" s="62">
        <f t="shared" ref="H154:I158" si="163">F154*$J$8</f>
        <v>0</v>
      </c>
      <c r="I154" s="63">
        <f t="shared" si="163"/>
        <v>0</v>
      </c>
      <c r="J154" s="64"/>
      <c r="K154" s="220"/>
      <c r="L154" s="212"/>
      <c r="M154" s="222">
        <f t="shared" ref="M154:N158" si="164">H154-K154</f>
        <v>0</v>
      </c>
      <c r="N154" s="222">
        <f t="shared" si="164"/>
        <v>0</v>
      </c>
      <c r="O154" s="234">
        <f t="shared" si="156"/>
        <v>0</v>
      </c>
      <c r="P154" s="410"/>
      <c r="Q154" s="384"/>
      <c r="R154" s="385">
        <f t="shared" si="161"/>
        <v>0</v>
      </c>
      <c r="S154" s="385">
        <f t="shared" si="161"/>
        <v>0</v>
      </c>
      <c r="T154" s="234">
        <f t="shared" si="157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2.5" x14ac:dyDescent="0.25">
      <c r="A155" s="72"/>
      <c r="B155" s="59" t="s">
        <v>240</v>
      </c>
      <c r="C155" s="60"/>
      <c r="D155" s="60"/>
      <c r="E155" s="59"/>
      <c r="F155" s="25">
        <f t="shared" si="162"/>
        <v>0</v>
      </c>
      <c r="G155" s="74">
        <f>F155*'Consolidated Budget'!$C$9</f>
        <v>0</v>
      </c>
      <c r="H155" s="75">
        <f t="shared" si="163"/>
        <v>0</v>
      </c>
      <c r="I155" s="76">
        <f t="shared" si="163"/>
        <v>0</v>
      </c>
      <c r="J155" s="77"/>
      <c r="K155" s="223"/>
      <c r="L155" s="229"/>
      <c r="M155" s="224">
        <f t="shared" si="164"/>
        <v>0</v>
      </c>
      <c r="N155" s="224">
        <f t="shared" si="164"/>
        <v>0</v>
      </c>
      <c r="O155" s="231">
        <f t="shared" si="156"/>
        <v>0</v>
      </c>
      <c r="P155" s="392"/>
      <c r="Q155" s="387"/>
      <c r="R155" s="388">
        <f t="shared" si="161"/>
        <v>0</v>
      </c>
      <c r="S155" s="388">
        <f t="shared" si="161"/>
        <v>0</v>
      </c>
      <c r="T155" s="231">
        <f t="shared" si="157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2.5" x14ac:dyDescent="0.25">
      <c r="A156" s="72"/>
      <c r="B156" s="59" t="s">
        <v>241</v>
      </c>
      <c r="C156" s="60"/>
      <c r="D156" s="60"/>
      <c r="E156" s="59"/>
      <c r="F156" s="25">
        <f t="shared" si="162"/>
        <v>0</v>
      </c>
      <c r="G156" s="74">
        <f>F156*'Consolidated Budget'!$C$9</f>
        <v>0</v>
      </c>
      <c r="H156" s="75">
        <f t="shared" si="163"/>
        <v>0</v>
      </c>
      <c r="I156" s="76">
        <f t="shared" si="163"/>
        <v>0</v>
      </c>
      <c r="J156" s="77"/>
      <c r="K156" s="223"/>
      <c r="L156" s="229"/>
      <c r="M156" s="224">
        <f t="shared" si="164"/>
        <v>0</v>
      </c>
      <c r="N156" s="224">
        <f t="shared" si="164"/>
        <v>0</v>
      </c>
      <c r="O156" s="231">
        <f t="shared" si="156"/>
        <v>0</v>
      </c>
      <c r="P156" s="392"/>
      <c r="Q156" s="387"/>
      <c r="R156" s="388">
        <f t="shared" si="161"/>
        <v>0</v>
      </c>
      <c r="S156" s="388">
        <f t="shared" si="161"/>
        <v>0</v>
      </c>
      <c r="T156" s="231">
        <f t="shared" si="157"/>
        <v>0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2.5" x14ac:dyDescent="0.25">
      <c r="A157" s="72"/>
      <c r="B157" s="59" t="s">
        <v>242</v>
      </c>
      <c r="C157" s="60"/>
      <c r="D157" s="60"/>
      <c r="E157" s="59"/>
      <c r="F157" s="25">
        <f t="shared" si="162"/>
        <v>0</v>
      </c>
      <c r="G157" s="74">
        <f>F157*'Consolidated Budget'!$C$9</f>
        <v>0</v>
      </c>
      <c r="H157" s="75">
        <f t="shared" si="163"/>
        <v>0</v>
      </c>
      <c r="I157" s="76">
        <f t="shared" si="163"/>
        <v>0</v>
      </c>
      <c r="J157" s="77"/>
      <c r="K157" s="223"/>
      <c r="L157" s="229"/>
      <c r="M157" s="224">
        <f t="shared" si="164"/>
        <v>0</v>
      </c>
      <c r="N157" s="224">
        <f t="shared" si="164"/>
        <v>0</v>
      </c>
      <c r="O157" s="231">
        <f t="shared" si="156"/>
        <v>0</v>
      </c>
      <c r="P157" s="392"/>
      <c r="Q157" s="387"/>
      <c r="R157" s="388">
        <f t="shared" si="161"/>
        <v>0</v>
      </c>
      <c r="S157" s="388">
        <f t="shared" si="161"/>
        <v>0</v>
      </c>
      <c r="T157" s="231">
        <f t="shared" si="157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2.5" x14ac:dyDescent="0.25">
      <c r="A158" s="72"/>
      <c r="B158" s="59" t="s">
        <v>243</v>
      </c>
      <c r="C158" s="60"/>
      <c r="D158" s="60"/>
      <c r="E158" s="59"/>
      <c r="F158" s="25">
        <f t="shared" si="162"/>
        <v>0</v>
      </c>
      <c r="G158" s="74">
        <f>F158*'Consolidated Budget'!$C$9</f>
        <v>0</v>
      </c>
      <c r="H158" s="75">
        <f t="shared" si="163"/>
        <v>0</v>
      </c>
      <c r="I158" s="76">
        <f t="shared" si="163"/>
        <v>0</v>
      </c>
      <c r="J158" s="77"/>
      <c r="K158" s="225"/>
      <c r="L158" s="246"/>
      <c r="M158" s="226">
        <f t="shared" si="164"/>
        <v>0</v>
      </c>
      <c r="N158" s="226">
        <f t="shared" si="164"/>
        <v>0</v>
      </c>
      <c r="O158" s="232">
        <f t="shared" si="156"/>
        <v>0</v>
      </c>
      <c r="P158" s="393"/>
      <c r="Q158" s="390"/>
      <c r="R158" s="391">
        <f t="shared" si="161"/>
        <v>0</v>
      </c>
      <c r="S158" s="391">
        <f t="shared" si="161"/>
        <v>0</v>
      </c>
      <c r="T158" s="232">
        <f t="shared" si="157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3" thickBot="1" x14ac:dyDescent="0.3">
      <c r="A159" s="548"/>
      <c r="B159" s="548" t="s">
        <v>244</v>
      </c>
      <c r="C159" s="60"/>
      <c r="D159" s="60"/>
      <c r="E159" s="59"/>
      <c r="F159" s="25">
        <f t="shared" si="162"/>
        <v>0</v>
      </c>
      <c r="G159" s="74">
        <f>F159*'Consolidated Budget'!$C$9</f>
        <v>0</v>
      </c>
      <c r="H159" s="550"/>
      <c r="I159" s="549"/>
      <c r="J159" s="551"/>
      <c r="K159" s="552"/>
      <c r="L159" s="552"/>
      <c r="M159" s="483"/>
      <c r="N159" s="483"/>
      <c r="O159" s="454"/>
      <c r="P159" s="414"/>
      <c r="Q159" s="380"/>
      <c r="R159" s="381"/>
      <c r="S159" s="381"/>
      <c r="T159" s="454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16" thickBot="1" x14ac:dyDescent="0.4">
      <c r="A160" s="488"/>
      <c r="B160" s="488" t="s">
        <v>245</v>
      </c>
      <c r="C160" s="488"/>
      <c r="D160" s="532"/>
      <c r="E160" s="533"/>
      <c r="F160" s="532">
        <f>F148+F153</f>
        <v>0</v>
      </c>
      <c r="G160" s="534">
        <f>G148+G153</f>
        <v>0</v>
      </c>
      <c r="H160" s="314">
        <f>H148+H153</f>
        <v>0</v>
      </c>
      <c r="I160" s="315">
        <f>I148+I153</f>
        <v>0</v>
      </c>
      <c r="J160" s="316"/>
      <c r="K160" s="369">
        <f>K148+K153</f>
        <v>0</v>
      </c>
      <c r="L160" s="370">
        <f>L148+L153</f>
        <v>0</v>
      </c>
      <c r="M160" s="371">
        <f>M148+M153</f>
        <v>0</v>
      </c>
      <c r="N160" s="371">
        <f>N148+N153</f>
        <v>0</v>
      </c>
      <c r="O160" s="372">
        <f t="shared" si="156"/>
        <v>0</v>
      </c>
      <c r="P160" s="464">
        <f>P148+P153</f>
        <v>0</v>
      </c>
      <c r="Q160" s="371">
        <f>Q148+Q153</f>
        <v>0</v>
      </c>
      <c r="R160" s="371">
        <f>R148+R153</f>
        <v>0</v>
      </c>
      <c r="S160" s="371">
        <f>S148+S153</f>
        <v>0</v>
      </c>
      <c r="T160" s="372">
        <f t="shared" si="157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3" x14ac:dyDescent="0.3">
      <c r="A161" s="95"/>
      <c r="B161" s="95"/>
      <c r="C161" s="3"/>
      <c r="D161" s="5"/>
      <c r="E161" s="6"/>
      <c r="F161" s="553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s="599" customFormat="1" ht="36.75" customHeight="1" thickBot="1" x14ac:dyDescent="0.3">
      <c r="A163" s="583"/>
      <c r="B163" s="584" t="s">
        <v>246</v>
      </c>
      <c r="C163" s="585"/>
      <c r="D163" s="586"/>
      <c r="E163" s="587"/>
      <c r="F163" s="588">
        <f>F145+F160</f>
        <v>0</v>
      </c>
      <c r="G163" s="588">
        <f>G145+G160</f>
        <v>0</v>
      </c>
      <c r="H163" s="589"/>
      <c r="I163" s="590"/>
      <c r="J163" s="591"/>
      <c r="K163" s="592">
        <f>K145+K160</f>
        <v>0</v>
      </c>
      <c r="L163" s="593">
        <f>L145+L160</f>
        <v>0</v>
      </c>
      <c r="M163" s="594">
        <f>M145+M160</f>
        <v>0</v>
      </c>
      <c r="N163" s="594">
        <f>N145+N160</f>
        <v>0</v>
      </c>
      <c r="O163" s="595">
        <f t="shared" ref="O163" si="165">IFERROR(L163/I163,0)</f>
        <v>0</v>
      </c>
      <c r="P163" s="596">
        <f>P145+P160</f>
        <v>0</v>
      </c>
      <c r="Q163" s="597">
        <f>Q145+Q160</f>
        <v>0</v>
      </c>
      <c r="R163" s="598">
        <f>R145+R160</f>
        <v>0</v>
      </c>
      <c r="S163" s="598">
        <f>S145+S160</f>
        <v>0</v>
      </c>
      <c r="T163" s="595">
        <f t="shared" ref="T163" si="166">IFERROR(Q163/I163,0)</f>
        <v>0</v>
      </c>
      <c r="U163" s="558"/>
      <c r="V163" s="558"/>
      <c r="W163" s="558"/>
      <c r="X163" s="558"/>
      <c r="Y163" s="558"/>
      <c r="Z163" s="558"/>
      <c r="AA163" s="558"/>
      <c r="AB163" s="558"/>
      <c r="AC163" s="558"/>
      <c r="AD163" s="558"/>
      <c r="AE163" s="558"/>
      <c r="AF163" s="558"/>
      <c r="AG163" s="558"/>
      <c r="AH163" s="558"/>
      <c r="AI163" s="558"/>
      <c r="AJ163" s="558"/>
      <c r="AK163" s="558"/>
      <c r="AL163" s="558"/>
      <c r="AM163" s="558"/>
      <c r="AN163" s="558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15.5" x14ac:dyDescent="0.35">
      <c r="A167" s="541"/>
      <c r="B167" s="542"/>
      <c r="C167" s="543"/>
      <c r="D167" s="544"/>
      <c r="E167" s="545"/>
      <c r="F167" s="347"/>
      <c r="G167" s="347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3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3.5" thickBot="1" x14ac:dyDescent="0.35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3.5" thickTop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3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3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3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3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37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3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3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3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3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3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3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3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3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3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3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3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3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3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3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3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3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3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3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3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3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3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3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3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3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3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3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3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3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3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3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3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3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3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3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3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3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3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3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3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3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3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3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3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3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3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3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3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3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3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3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3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3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3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3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3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3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3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3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3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3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3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3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3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3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3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3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3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3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3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3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3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3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3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3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3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3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3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3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3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3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3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3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3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3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3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3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3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3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3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3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3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3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3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3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3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3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3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3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3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3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3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3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3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3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3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3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3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3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3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3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3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3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3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3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3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3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3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3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3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3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3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3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3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3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3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3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3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3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3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3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3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3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3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3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3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3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3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3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3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3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3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3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3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3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3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3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3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3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3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3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3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3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3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3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3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3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3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3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3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3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3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3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3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3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3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3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3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3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3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3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3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3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3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3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3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3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3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3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3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3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3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3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3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3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3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3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3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3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3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3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3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3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3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3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3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3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3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3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3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3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3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3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3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3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3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3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3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3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3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3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3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3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3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3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3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3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3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3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3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3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3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3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3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3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3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3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3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3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3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3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3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3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3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3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3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3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3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3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3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3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3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3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3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3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3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3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3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3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3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3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3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3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3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3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3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3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3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3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3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3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3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3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3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3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3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3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3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3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3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3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3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3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3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3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3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3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3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3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3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3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3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3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3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3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3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3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3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3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3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3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3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3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3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3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3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3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3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3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3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3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3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3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3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3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3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3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3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3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3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3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3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3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3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3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3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3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3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3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3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3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3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3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3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3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3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3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3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3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3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3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3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3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3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3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3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3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3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3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3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3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3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3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3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3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3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3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3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3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3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3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3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3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3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3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3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3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3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3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3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3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3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3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3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3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3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3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3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3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3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3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3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3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3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3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3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3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3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3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3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3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3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3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3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3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3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3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3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3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3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3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3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3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3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3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3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3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3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3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3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3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3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3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3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3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3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3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3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3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3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3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3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3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3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3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3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3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3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3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3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3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3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3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3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3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3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3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3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3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3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3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3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3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3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3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3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3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3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3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3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3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3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3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3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3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3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3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3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3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3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3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3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3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3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3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3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3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3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3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3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3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3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3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3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3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3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3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3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3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3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3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3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3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3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3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3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3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3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3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3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3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3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3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3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3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3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3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3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3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3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3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3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3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3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3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3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3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3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3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3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3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3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3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3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3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3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3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3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3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3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3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3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3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3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3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3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3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3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3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3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3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3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3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3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3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3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3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3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3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3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3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3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3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3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3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3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3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3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3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3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3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3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3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3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3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3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3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3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3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3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3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3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3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3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3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3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3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3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3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3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3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3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3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3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3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3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3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3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3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3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3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3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3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3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3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3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3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3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3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3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3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3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3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3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3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3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3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3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3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3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3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3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3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3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3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3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3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3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3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3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3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3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3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3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3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3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3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3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3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3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3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3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3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3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3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3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3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3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3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3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3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3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3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3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3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3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3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3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3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3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3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3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3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3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3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3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3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3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3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3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3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3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3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3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3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3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3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3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3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3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3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3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3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3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3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3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3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3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3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3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3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3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3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3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3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3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3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3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3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3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3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3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3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3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3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3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3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3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3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3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3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3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3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3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3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3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3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3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3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3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3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3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3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3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3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3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3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3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3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3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3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3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3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3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3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3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3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3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3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3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3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3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3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3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3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3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3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3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3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3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3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3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3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3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3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3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3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3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3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3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3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3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3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3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3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3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3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3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3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3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3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3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3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3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3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3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3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3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3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3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3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3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3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3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3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3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3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3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3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3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3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3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3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3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3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3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3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3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3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3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3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3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3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3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3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3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3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3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3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3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3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3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3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3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3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3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3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3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3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3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3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3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3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3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3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3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3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3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3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3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3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3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3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2.5" x14ac:dyDescent="0.25"/>
    <row r="979" spans="1:40" ht="12.5" x14ac:dyDescent="0.25"/>
    <row r="980" spans="1:40" ht="12.5" x14ac:dyDescent="0.25"/>
    <row r="981" spans="1:40" ht="12.5" x14ac:dyDescent="0.25"/>
    <row r="982" spans="1:40" ht="12.5" x14ac:dyDescent="0.25"/>
    <row r="983" spans="1:40" ht="12.5" x14ac:dyDescent="0.25"/>
    <row r="984" spans="1:40" ht="12.5" x14ac:dyDescent="0.25"/>
    <row r="985" spans="1:40" ht="12.5" x14ac:dyDescent="0.25"/>
    <row r="986" spans="1:40" ht="12.5" x14ac:dyDescent="0.25"/>
    <row r="987" spans="1:40" ht="12.5" x14ac:dyDescent="0.25"/>
    <row r="988" spans="1:40" ht="12.5" x14ac:dyDescent="0.25"/>
    <row r="989" spans="1:40" ht="12.5" x14ac:dyDescent="0.25"/>
    <row r="990" spans="1:40" ht="12.5" x14ac:dyDescent="0.25"/>
    <row r="991" spans="1:40" ht="12.5" x14ac:dyDescent="0.25"/>
    <row r="992" spans="1:40" ht="12.5" x14ac:dyDescent="0.25"/>
    <row r="993" ht="12.5" x14ac:dyDescent="0.25"/>
    <row r="994" ht="12.5" x14ac:dyDescent="0.25"/>
    <row r="995" ht="12.5" x14ac:dyDescent="0.25"/>
    <row r="996" ht="12.5" x14ac:dyDescent="0.25"/>
    <row r="997" ht="12.5" x14ac:dyDescent="0.25"/>
    <row r="998" ht="12.5" x14ac:dyDescent="0.25"/>
    <row r="999" ht="12.5" x14ac:dyDescent="0.25"/>
    <row r="1000" ht="12.5" x14ac:dyDescent="0.25"/>
    <row r="1001" ht="12.5" x14ac:dyDescent="0.25"/>
    <row r="1002" ht="12.5" x14ac:dyDescent="0.25"/>
    <row r="1003" ht="12.5" x14ac:dyDescent="0.25"/>
  </sheetData>
  <mergeCells count="37">
    <mergeCell ref="C90:E90"/>
    <mergeCell ref="C96:E96"/>
    <mergeCell ref="C102:E102"/>
    <mergeCell ref="C105:E105"/>
    <mergeCell ref="C109:E109"/>
    <mergeCell ref="C126:E126"/>
    <mergeCell ref="C129:E129"/>
    <mergeCell ref="C132:E132"/>
    <mergeCell ref="C148:E148"/>
    <mergeCell ref="C153:E153"/>
    <mergeCell ref="F174:G174"/>
    <mergeCell ref="C60:E60"/>
    <mergeCell ref="C66:E66"/>
    <mergeCell ref="C72:E72"/>
    <mergeCell ref="C78:E78"/>
    <mergeCell ref="C84:E84"/>
    <mergeCell ref="C30:E30"/>
    <mergeCell ref="C36:E36"/>
    <mergeCell ref="C42:E42"/>
    <mergeCell ref="C48:E48"/>
    <mergeCell ref="C54:E54"/>
    <mergeCell ref="K5:O5"/>
    <mergeCell ref="P5:T5"/>
    <mergeCell ref="K6:L6"/>
    <mergeCell ref="M6:N6"/>
    <mergeCell ref="P6:Q6"/>
    <mergeCell ref="R6:S6"/>
    <mergeCell ref="A5:B7"/>
    <mergeCell ref="C5:C7"/>
    <mergeCell ref="D5:D7"/>
    <mergeCell ref="E5:E6"/>
    <mergeCell ref="F5:G6"/>
    <mergeCell ref="H5:I6"/>
    <mergeCell ref="J5:J7"/>
    <mergeCell ref="C12:E12"/>
    <mergeCell ref="C19:E19"/>
    <mergeCell ref="C27:E27"/>
  </mergeCells>
  <conditionalFormatting sqref="F161:J161 K162:P162">
    <cfRule type="cellIs" dxfId="7" priority="1" stopIfTrue="1" operator="greaterThan">
      <formula>15</formula>
    </cfRule>
  </conditionalFormatting>
  <conditionalFormatting sqref="T162">
    <cfRule type="cellIs" dxfId="6" priority="2" stopIfTrue="1" operator="greaterThan">
      <formula>15</formula>
    </cfRule>
  </conditionalFormatting>
  <printOptions horizontalCentered="1"/>
  <pageMargins left="0.31496062992125984" right="0.31496062992125984" top="0.74803149606299213" bottom="0.51181102362204722" header="0" footer="0"/>
  <pageSetup paperSize="9" scale="44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1002"/>
  <sheetViews>
    <sheetView showZeros="0" topLeftCell="A51" workbookViewId="0">
      <selection activeCell="I164" sqref="I164"/>
    </sheetView>
  </sheetViews>
  <sheetFormatPr defaultColWidth="14.453125" defaultRowHeight="15" customHeight="1" x14ac:dyDescent="0.25"/>
  <cols>
    <col min="1" max="1" width="6.26953125" customWidth="1"/>
    <col min="2" max="2" width="37.453125" customWidth="1"/>
    <col min="3" max="3" width="11.26953125" customWidth="1"/>
    <col min="4" max="4" width="10.26953125" customWidth="1"/>
    <col min="5" max="5" width="12.1796875" customWidth="1"/>
    <col min="6" max="6" width="16.26953125" bestFit="1" customWidth="1"/>
    <col min="7" max="7" width="14.453125" bestFit="1" customWidth="1"/>
    <col min="8" max="8" width="15.54296875" bestFit="1" customWidth="1"/>
    <col min="9" max="9" width="13.54296875" customWidth="1"/>
    <col min="10" max="10" width="8.54296875" customWidth="1"/>
    <col min="11" max="14" width="15.54296875" customWidth="1"/>
    <col min="15" max="15" width="10.54296875" customWidth="1"/>
    <col min="16" max="16" width="15.54296875" customWidth="1"/>
    <col min="17" max="17" width="18.453125" customWidth="1"/>
    <col min="18" max="19" width="15.54296875" customWidth="1"/>
    <col min="20" max="20" width="10.54296875" customWidth="1"/>
    <col min="21" max="40" width="9.1796875" customWidth="1"/>
  </cols>
  <sheetData>
    <row r="1" spans="1:40" ht="20.149999999999999" customHeight="1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9" customHeight="1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20.149999999999999" customHeight="1" x14ac:dyDescent="0.5">
      <c r="A3" s="3" t="s">
        <v>252</v>
      </c>
      <c r="B3" s="3"/>
      <c r="C3" s="115" t="s">
        <v>261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2.75" customHeight="1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5" customHeight="1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5" customHeight="1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5" customHeight="1" thickBot="1" x14ac:dyDescent="0.35">
      <c r="A7" s="654"/>
      <c r="B7" s="655"/>
      <c r="C7" s="658"/>
      <c r="D7" s="658"/>
      <c r="E7" s="36" t="s">
        <v>71</v>
      </c>
      <c r="F7" s="36" t="s">
        <v>71</v>
      </c>
      <c r="G7" s="37" t="s">
        <v>54</v>
      </c>
      <c r="H7" s="38" t="s">
        <v>71</v>
      </c>
      <c r="I7" s="39" t="s">
        <v>54</v>
      </c>
      <c r="J7" s="647"/>
      <c r="K7" s="40" t="s">
        <v>71</v>
      </c>
      <c r="L7" s="41" t="s">
        <v>54</v>
      </c>
      <c r="M7" s="42" t="s">
        <v>71</v>
      </c>
      <c r="N7" s="43" t="s">
        <v>54</v>
      </c>
      <c r="O7" s="44" t="s">
        <v>72</v>
      </c>
      <c r="P7" s="45" t="s">
        <v>71</v>
      </c>
      <c r="Q7" s="46" t="s">
        <v>54</v>
      </c>
      <c r="R7" s="47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20.149999999999999" customHeight="1" thickBot="1" x14ac:dyDescent="0.4">
      <c r="A8" s="351" t="s">
        <v>73</v>
      </c>
      <c r="B8" s="352"/>
      <c r="C8" s="353"/>
      <c r="D8" s="354"/>
      <c r="E8" s="355"/>
      <c r="F8" s="355"/>
      <c r="G8" s="352"/>
      <c r="H8" s="356">
        <f>'Appeal Income'!I31</f>
        <v>0</v>
      </c>
      <c r="I8" s="357">
        <f>'Appeal Income'!H31</f>
        <v>0</v>
      </c>
      <c r="J8" s="444">
        <f>IFERROR(I8/G164,0)</f>
        <v>0</v>
      </c>
      <c r="K8" s="358"/>
      <c r="L8" s="359"/>
      <c r="M8" s="360"/>
      <c r="N8" s="359"/>
      <c r="O8" s="361"/>
      <c r="P8" s="377"/>
      <c r="Q8" s="479"/>
      <c r="R8" s="360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20.149999999999999" customHeight="1" thickBot="1" x14ac:dyDescent="0.4">
      <c r="A9" s="488" t="s">
        <v>74</v>
      </c>
      <c r="B9" s="488"/>
      <c r="C9" s="489"/>
      <c r="D9" s="490"/>
      <c r="E9" s="363"/>
      <c r="F9" s="363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5" customHeight="1" thickBot="1" x14ac:dyDescent="0.35">
      <c r="A10" s="49">
        <v>1</v>
      </c>
      <c r="B10" s="50" t="s">
        <v>75</v>
      </c>
      <c r="C10" s="51"/>
      <c r="D10" s="52"/>
      <c r="E10" s="53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5" customHeight="1" x14ac:dyDescent="0.25">
      <c r="A11" s="58">
        <v>1.1000000000000001</v>
      </c>
      <c r="B11" s="59" t="s">
        <v>11</v>
      </c>
      <c r="C11" s="151"/>
      <c r="D11" s="151"/>
      <c r="E11" s="152"/>
      <c r="F11" s="476">
        <f>D11*E11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5" customHeight="1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5" customHeight="1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I18" si="6">F13*$J$8</f>
        <v>0</v>
      </c>
      <c r="I13" s="195">
        <f t="shared" si="6"/>
        <v>0</v>
      </c>
      <c r="J13" s="196"/>
      <c r="K13" s="216"/>
      <c r="L13" s="217"/>
      <c r="M13" s="222">
        <f t="shared" ref="M13:N18" si="7">H13-K13</f>
        <v>0</v>
      </c>
      <c r="N13" s="222">
        <f t="shared" si="7"/>
        <v>0</v>
      </c>
      <c r="O13" s="231">
        <f t="shared" si="3"/>
        <v>0</v>
      </c>
      <c r="P13" s="495"/>
      <c r="Q13" s="384"/>
      <c r="R13" s="385">
        <f t="shared" ref="R13:S18" si="8">H13-P13</f>
        <v>0</v>
      </c>
      <c r="S13" s="385">
        <f t="shared" si="8"/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5" customHeight="1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6"/>
        <v>0</v>
      </c>
      <c r="J14" s="198"/>
      <c r="K14" s="216"/>
      <c r="L14" s="217"/>
      <c r="M14" s="224">
        <f t="shared" si="7"/>
        <v>0</v>
      </c>
      <c r="N14" s="224">
        <f t="shared" si="7"/>
        <v>0</v>
      </c>
      <c r="O14" s="231">
        <f t="shared" si="3"/>
        <v>0</v>
      </c>
      <c r="P14" s="386"/>
      <c r="Q14" s="387"/>
      <c r="R14" s="388">
        <f t="shared" si="8"/>
        <v>0</v>
      </c>
      <c r="S14" s="388">
        <f t="shared" si="8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5" customHeight="1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6"/>
        <v>0</v>
      </c>
      <c r="J15" s="198"/>
      <c r="K15" s="216"/>
      <c r="L15" s="217"/>
      <c r="M15" s="224">
        <f t="shared" si="7"/>
        <v>0</v>
      </c>
      <c r="N15" s="224">
        <f t="shared" si="7"/>
        <v>0</v>
      </c>
      <c r="O15" s="231">
        <f t="shared" si="3"/>
        <v>0</v>
      </c>
      <c r="P15" s="386"/>
      <c r="Q15" s="387"/>
      <c r="R15" s="388">
        <f t="shared" si="8"/>
        <v>0</v>
      </c>
      <c r="S15" s="388">
        <f t="shared" si="8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5" customHeight="1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6"/>
        <v>0</v>
      </c>
      <c r="J16" s="198"/>
      <c r="K16" s="216"/>
      <c r="L16" s="217"/>
      <c r="M16" s="224">
        <f t="shared" si="7"/>
        <v>0</v>
      </c>
      <c r="N16" s="224">
        <f t="shared" si="7"/>
        <v>0</v>
      </c>
      <c r="O16" s="231">
        <f t="shared" si="3"/>
        <v>0</v>
      </c>
      <c r="P16" s="386"/>
      <c r="Q16" s="387"/>
      <c r="R16" s="388">
        <f t="shared" si="8"/>
        <v>0</v>
      </c>
      <c r="S16" s="388">
        <f t="shared" si="8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5" customHeight="1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6"/>
        <v>0</v>
      </c>
      <c r="J17" s="198"/>
      <c r="K17" s="216"/>
      <c r="L17" s="217"/>
      <c r="M17" s="224">
        <f t="shared" si="7"/>
        <v>0</v>
      </c>
      <c r="N17" s="224">
        <f t="shared" si="7"/>
        <v>0</v>
      </c>
      <c r="O17" s="231">
        <f t="shared" si="3"/>
        <v>0</v>
      </c>
      <c r="P17" s="386"/>
      <c r="Q17" s="387"/>
      <c r="R17" s="388">
        <f t="shared" si="8"/>
        <v>0</v>
      </c>
      <c r="S17" s="388">
        <f t="shared" si="8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5" customHeight="1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6"/>
        <v>0</v>
      </c>
      <c r="J18" s="201"/>
      <c r="K18" s="218"/>
      <c r="L18" s="219"/>
      <c r="M18" s="226">
        <f t="shared" si="7"/>
        <v>0</v>
      </c>
      <c r="N18" s="226">
        <f t="shared" si="7"/>
        <v>0</v>
      </c>
      <c r="O18" s="232">
        <f t="shared" si="3"/>
        <v>0</v>
      </c>
      <c r="P18" s="389"/>
      <c r="Q18" s="390"/>
      <c r="R18" s="391">
        <f t="shared" si="8"/>
        <v>0</v>
      </c>
      <c r="S18" s="391">
        <f t="shared" si="8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5" customHeight="1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9">SUM(F20:F26)</f>
        <v>0</v>
      </c>
      <c r="G19" s="67">
        <f t="shared" si="9"/>
        <v>0</v>
      </c>
      <c r="H19" s="236">
        <f t="shared" si="9"/>
        <v>0</v>
      </c>
      <c r="I19" s="66">
        <f t="shared" si="9"/>
        <v>0</v>
      </c>
      <c r="J19" s="142"/>
      <c r="K19" s="214">
        <f t="shared" ref="K19:S19" si="10">SUM(K20:K26)</f>
        <v>0</v>
      </c>
      <c r="L19" s="215">
        <f t="shared" si="10"/>
        <v>0</v>
      </c>
      <c r="M19" s="215">
        <f t="shared" si="10"/>
        <v>0</v>
      </c>
      <c r="N19" s="214">
        <f t="shared" si="10"/>
        <v>0</v>
      </c>
      <c r="O19" s="233">
        <f t="shared" si="3"/>
        <v>0</v>
      </c>
      <c r="P19" s="382">
        <f t="shared" si="10"/>
        <v>0</v>
      </c>
      <c r="Q19" s="383">
        <f t="shared" si="10"/>
        <v>0</v>
      </c>
      <c r="R19" s="383">
        <f t="shared" si="10"/>
        <v>0</v>
      </c>
      <c r="S19" s="383">
        <f t="shared" si="10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5" customHeight="1" x14ac:dyDescent="0.25">
      <c r="A20" s="72" t="s">
        <v>86</v>
      </c>
      <c r="B20" s="72"/>
      <c r="C20" s="60"/>
      <c r="D20" s="60"/>
      <c r="E20" s="59"/>
      <c r="F20" s="25">
        <f t="shared" ref="F20:F26" si="11">D20*E20</f>
        <v>0</v>
      </c>
      <c r="G20" s="74">
        <f>F20*'Consolidated Budget'!$C$9</f>
        <v>0</v>
      </c>
      <c r="H20" s="194">
        <f t="shared" ref="H20:I26" si="12">F20*$J$8</f>
        <v>0</v>
      </c>
      <c r="I20" s="195">
        <f t="shared" si="12"/>
        <v>0</v>
      </c>
      <c r="J20" s="196"/>
      <c r="K20" s="220"/>
      <c r="L20" s="221"/>
      <c r="M20" s="222">
        <f t="shared" ref="M20:N26" si="13">H20-K20</f>
        <v>0</v>
      </c>
      <c r="N20" s="222">
        <f t="shared" si="13"/>
        <v>0</v>
      </c>
      <c r="O20" s="234">
        <f t="shared" si="3"/>
        <v>0</v>
      </c>
      <c r="P20" s="410"/>
      <c r="Q20" s="384"/>
      <c r="R20" s="385">
        <f t="shared" ref="R20:S26" si="14">H20-P20</f>
        <v>0</v>
      </c>
      <c r="S20" s="385">
        <f t="shared" si="14"/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5" customHeight="1" x14ac:dyDescent="0.25">
      <c r="A21" s="72" t="s">
        <v>87</v>
      </c>
      <c r="B21" s="72"/>
      <c r="C21" s="73"/>
      <c r="D21" s="73"/>
      <c r="E21" s="72"/>
      <c r="F21" s="25">
        <f t="shared" si="11"/>
        <v>0</v>
      </c>
      <c r="G21" s="74">
        <f>F21*'Consolidated Budget'!$C$9</f>
        <v>0</v>
      </c>
      <c r="H21" s="197">
        <f t="shared" si="12"/>
        <v>0</v>
      </c>
      <c r="I21" s="25">
        <f t="shared" si="12"/>
        <v>0</v>
      </c>
      <c r="J21" s="198"/>
      <c r="K21" s="223"/>
      <c r="L21" s="217"/>
      <c r="M21" s="224">
        <f t="shared" si="13"/>
        <v>0</v>
      </c>
      <c r="N21" s="224">
        <f t="shared" si="13"/>
        <v>0</v>
      </c>
      <c r="O21" s="231">
        <f t="shared" si="3"/>
        <v>0</v>
      </c>
      <c r="P21" s="392"/>
      <c r="Q21" s="387"/>
      <c r="R21" s="388">
        <f t="shared" si="14"/>
        <v>0</v>
      </c>
      <c r="S21" s="388">
        <f t="shared" si="14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5" customHeight="1" x14ac:dyDescent="0.25">
      <c r="A22" s="72" t="s">
        <v>88</v>
      </c>
      <c r="B22" s="72"/>
      <c r="C22" s="73"/>
      <c r="D22" s="73"/>
      <c r="E22" s="72"/>
      <c r="F22" s="25">
        <f t="shared" si="11"/>
        <v>0</v>
      </c>
      <c r="G22" s="74">
        <f>F22*'Consolidated Budget'!$C$9</f>
        <v>0</v>
      </c>
      <c r="H22" s="197">
        <f t="shared" si="12"/>
        <v>0</v>
      </c>
      <c r="I22" s="25">
        <f t="shared" si="12"/>
        <v>0</v>
      </c>
      <c r="J22" s="198"/>
      <c r="K22" s="223"/>
      <c r="L22" s="217"/>
      <c r="M22" s="224">
        <f t="shared" si="13"/>
        <v>0</v>
      </c>
      <c r="N22" s="224">
        <f t="shared" si="13"/>
        <v>0</v>
      </c>
      <c r="O22" s="231">
        <f t="shared" si="3"/>
        <v>0</v>
      </c>
      <c r="P22" s="392"/>
      <c r="Q22" s="387"/>
      <c r="R22" s="388">
        <f t="shared" si="14"/>
        <v>0</v>
      </c>
      <c r="S22" s="388">
        <f t="shared" si="14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5" customHeight="1" x14ac:dyDescent="0.25">
      <c r="A23" s="72" t="s">
        <v>89</v>
      </c>
      <c r="B23" s="72"/>
      <c r="C23" s="73"/>
      <c r="D23" s="73"/>
      <c r="E23" s="72"/>
      <c r="F23" s="25">
        <f t="shared" si="11"/>
        <v>0</v>
      </c>
      <c r="G23" s="74">
        <f>F23*'Consolidated Budget'!$C$9</f>
        <v>0</v>
      </c>
      <c r="H23" s="197">
        <f t="shared" si="12"/>
        <v>0</v>
      </c>
      <c r="I23" s="25">
        <f t="shared" si="12"/>
        <v>0</v>
      </c>
      <c r="J23" s="198"/>
      <c r="K23" s="223"/>
      <c r="L23" s="217"/>
      <c r="M23" s="224">
        <f t="shared" si="13"/>
        <v>0</v>
      </c>
      <c r="N23" s="224">
        <f t="shared" si="13"/>
        <v>0</v>
      </c>
      <c r="O23" s="231">
        <f t="shared" si="3"/>
        <v>0</v>
      </c>
      <c r="P23" s="392"/>
      <c r="Q23" s="387"/>
      <c r="R23" s="388">
        <f t="shared" si="14"/>
        <v>0</v>
      </c>
      <c r="S23" s="388">
        <f t="shared" si="14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5" customHeight="1" x14ac:dyDescent="0.25">
      <c r="A24" s="72" t="s">
        <v>90</v>
      </c>
      <c r="B24" s="72"/>
      <c r="C24" s="73"/>
      <c r="D24" s="73"/>
      <c r="E24" s="72"/>
      <c r="F24" s="25">
        <f t="shared" si="11"/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si="14"/>
        <v>0</v>
      </c>
      <c r="S24" s="388">
        <f t="shared" si="14"/>
        <v>0</v>
      </c>
      <c r="T24" s="231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5" customHeight="1" x14ac:dyDescent="0.25">
      <c r="A25" s="72" t="s">
        <v>91</v>
      </c>
      <c r="B25" s="72"/>
      <c r="C25" s="73"/>
      <c r="D25" s="73"/>
      <c r="E25" s="72"/>
      <c r="F25" s="25">
        <f t="shared" si="11"/>
        <v>0</v>
      </c>
      <c r="G25" s="74">
        <f>F25*'Consolidated Budget'!$C$9</f>
        <v>0</v>
      </c>
      <c r="H25" s="197">
        <f t="shared" si="12"/>
        <v>0</v>
      </c>
      <c r="I25" s="25">
        <f t="shared" si="12"/>
        <v>0</v>
      </c>
      <c r="J25" s="198"/>
      <c r="K25" s="223"/>
      <c r="L25" s="217"/>
      <c r="M25" s="224">
        <f t="shared" si="13"/>
        <v>0</v>
      </c>
      <c r="N25" s="224">
        <f t="shared" si="13"/>
        <v>0</v>
      </c>
      <c r="O25" s="231">
        <f t="shared" si="3"/>
        <v>0</v>
      </c>
      <c r="P25" s="392"/>
      <c r="Q25" s="387"/>
      <c r="R25" s="388">
        <f t="shared" si="14"/>
        <v>0</v>
      </c>
      <c r="S25" s="388">
        <f t="shared" si="14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5" customHeight="1" thickBot="1" x14ac:dyDescent="0.3">
      <c r="A26" s="78" t="s">
        <v>92</v>
      </c>
      <c r="B26" s="78"/>
      <c r="C26" s="79"/>
      <c r="D26" s="79"/>
      <c r="E26" s="78"/>
      <c r="F26" s="257">
        <f t="shared" si="11"/>
        <v>0</v>
      </c>
      <c r="G26" s="80">
        <f>F26*'Consolidated Budget'!$C$9</f>
        <v>0</v>
      </c>
      <c r="H26" s="202">
        <f t="shared" si="12"/>
        <v>0</v>
      </c>
      <c r="I26" s="203">
        <f t="shared" si="12"/>
        <v>0</v>
      </c>
      <c r="J26" s="204"/>
      <c r="K26" s="225"/>
      <c r="L26" s="217"/>
      <c r="M26" s="226">
        <f t="shared" si="13"/>
        <v>0</v>
      </c>
      <c r="N26" s="226">
        <f t="shared" si="13"/>
        <v>0</v>
      </c>
      <c r="O26" s="232">
        <f t="shared" si="3"/>
        <v>0</v>
      </c>
      <c r="P26" s="393"/>
      <c r="Q26" s="390"/>
      <c r="R26" s="391">
        <f t="shared" si="14"/>
        <v>0</v>
      </c>
      <c r="S26" s="391">
        <f t="shared" si="14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5" customHeight="1" thickBot="1" x14ac:dyDescent="0.35">
      <c r="A27" s="84" t="s">
        <v>93</v>
      </c>
      <c r="B27" s="50"/>
      <c r="C27" s="648"/>
      <c r="D27" s="649"/>
      <c r="E27" s="650"/>
      <c r="F27" s="85">
        <f t="shared" ref="F27:I27" si="15">F11+F12+F19</f>
        <v>0</v>
      </c>
      <c r="G27" s="85">
        <f t="shared" si="15"/>
        <v>0</v>
      </c>
      <c r="H27" s="86">
        <f t="shared" si="15"/>
        <v>0</v>
      </c>
      <c r="I27" s="85">
        <f t="shared" si="15"/>
        <v>0</v>
      </c>
      <c r="J27" s="87"/>
      <c r="K27" s="227">
        <f t="shared" ref="K27:S27" si="16">K11+K12+K19</f>
        <v>0</v>
      </c>
      <c r="L27" s="227">
        <f t="shared" si="16"/>
        <v>0</v>
      </c>
      <c r="M27" s="228">
        <f t="shared" si="16"/>
        <v>0</v>
      </c>
      <c r="N27" s="228">
        <f t="shared" si="16"/>
        <v>0</v>
      </c>
      <c r="O27" s="235">
        <f t="shared" si="3"/>
        <v>0</v>
      </c>
      <c r="P27" s="394">
        <f t="shared" si="16"/>
        <v>0</v>
      </c>
      <c r="Q27" s="228">
        <f t="shared" si="16"/>
        <v>0</v>
      </c>
      <c r="R27" s="228">
        <f t="shared" si="16"/>
        <v>0</v>
      </c>
      <c r="S27" s="228">
        <f t="shared" si="1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5" customHeight="1" thickBot="1" x14ac:dyDescent="0.35">
      <c r="A28" s="10"/>
      <c r="B28" s="7"/>
      <c r="C28" s="10"/>
      <c r="D28" s="8"/>
      <c r="E28" s="9"/>
      <c r="F28" s="9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5" customHeight="1" thickBot="1" x14ac:dyDescent="0.35">
      <c r="A29" s="49">
        <v>2</v>
      </c>
      <c r="B29" s="50" t="s">
        <v>94</v>
      </c>
      <c r="C29" s="154"/>
      <c r="D29" s="155"/>
      <c r="E29" s="156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5" customHeight="1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17">SUM(F31:F35)</f>
        <v>0</v>
      </c>
      <c r="G30" s="67">
        <f t="shared" si="17"/>
        <v>0</v>
      </c>
      <c r="H30" s="243">
        <f t="shared" si="17"/>
        <v>0</v>
      </c>
      <c r="I30" s="244">
        <f t="shared" si="17"/>
        <v>0</v>
      </c>
      <c r="J30" s="245"/>
      <c r="K30" s="498">
        <f t="shared" si="17"/>
        <v>0</v>
      </c>
      <c r="L30" s="499">
        <f t="shared" si="17"/>
        <v>0</v>
      </c>
      <c r="M30" s="500">
        <f t="shared" si="17"/>
        <v>0</v>
      </c>
      <c r="N30" s="500">
        <f t="shared" si="17"/>
        <v>0</v>
      </c>
      <c r="O30" s="343">
        <f t="shared" ref="O30:O93" si="18">IFERROR(L30/I30,0)</f>
        <v>0</v>
      </c>
      <c r="P30" s="400">
        <f t="shared" si="17"/>
        <v>0</v>
      </c>
      <c r="Q30" s="401">
        <f t="shared" si="17"/>
        <v>0</v>
      </c>
      <c r="R30" s="402">
        <f t="shared" si="17"/>
        <v>0</v>
      </c>
      <c r="S30" s="402">
        <f t="shared" si="17"/>
        <v>0</v>
      </c>
      <c r="T30" s="343">
        <f t="shared" ref="T30:T93" si="1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5" customHeight="1" x14ac:dyDescent="0.25">
      <c r="A31" s="59" t="s">
        <v>96</v>
      </c>
      <c r="B31" s="59"/>
      <c r="C31" s="60"/>
      <c r="D31" s="60"/>
      <c r="E31" s="59"/>
      <c r="F31" s="476">
        <f t="shared" ref="F31:F35" si="20">D31*E31</f>
        <v>0</v>
      </c>
      <c r="G31" s="61">
        <f>F31*'Consolidated Budget'!$C$9</f>
        <v>0</v>
      </c>
      <c r="H31" s="205">
        <f t="shared" ref="H31:I35" si="21">F31*$J$8</f>
        <v>0</v>
      </c>
      <c r="I31" s="206">
        <f t="shared" si="21"/>
        <v>0</v>
      </c>
      <c r="J31" s="207"/>
      <c r="K31" s="258"/>
      <c r="L31" s="259"/>
      <c r="M31" s="501">
        <f t="shared" ref="M31:N35" si="22">H31-K31</f>
        <v>0</v>
      </c>
      <c r="N31" s="501">
        <f t="shared" si="22"/>
        <v>0</v>
      </c>
      <c r="O31" s="480">
        <f t="shared" si="18"/>
        <v>0</v>
      </c>
      <c r="P31" s="403"/>
      <c r="Q31" s="384"/>
      <c r="R31" s="385">
        <f t="shared" ref="R31:S35" si="23">H31-P31</f>
        <v>0</v>
      </c>
      <c r="S31" s="385">
        <f t="shared" si="23"/>
        <v>0</v>
      </c>
      <c r="T31" s="452">
        <f t="shared" si="1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5" customHeight="1" x14ac:dyDescent="0.25">
      <c r="A32" s="72" t="s">
        <v>97</v>
      </c>
      <c r="B32" s="72"/>
      <c r="C32" s="73"/>
      <c r="D32" s="73"/>
      <c r="E32" s="72"/>
      <c r="F32" s="25">
        <f t="shared" si="20"/>
        <v>0</v>
      </c>
      <c r="G32" s="61">
        <f>F32*'Consolidated Budget'!$C$9</f>
        <v>0</v>
      </c>
      <c r="H32" s="197">
        <f t="shared" si="21"/>
        <v>0</v>
      </c>
      <c r="I32" s="25">
        <f t="shared" si="21"/>
        <v>0</v>
      </c>
      <c r="J32" s="198"/>
      <c r="K32" s="223"/>
      <c r="L32" s="229"/>
      <c r="M32" s="224">
        <f t="shared" si="22"/>
        <v>0</v>
      </c>
      <c r="N32" s="224">
        <f t="shared" si="22"/>
        <v>0</v>
      </c>
      <c r="O32" s="231">
        <f t="shared" si="18"/>
        <v>0</v>
      </c>
      <c r="P32" s="392"/>
      <c r="Q32" s="387"/>
      <c r="R32" s="388">
        <f t="shared" si="23"/>
        <v>0</v>
      </c>
      <c r="S32" s="388">
        <f t="shared" si="23"/>
        <v>0</v>
      </c>
      <c r="T32" s="231">
        <f t="shared" si="1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5" customHeight="1" x14ac:dyDescent="0.25">
      <c r="A33" s="72" t="s">
        <v>98</v>
      </c>
      <c r="B33" s="72"/>
      <c r="C33" s="73"/>
      <c r="D33" s="73"/>
      <c r="E33" s="72"/>
      <c r="F33" s="25">
        <f t="shared" si="20"/>
        <v>0</v>
      </c>
      <c r="G33" s="74">
        <f>F33*'Consolidated Budget'!$C$9</f>
        <v>0</v>
      </c>
      <c r="H33" s="197">
        <f t="shared" si="21"/>
        <v>0</v>
      </c>
      <c r="I33" s="25">
        <f t="shared" si="21"/>
        <v>0</v>
      </c>
      <c r="J33" s="198"/>
      <c r="K33" s="223"/>
      <c r="L33" s="229"/>
      <c r="M33" s="224">
        <f t="shared" si="22"/>
        <v>0</v>
      </c>
      <c r="N33" s="224">
        <f t="shared" si="22"/>
        <v>0</v>
      </c>
      <c r="O33" s="231">
        <f t="shared" si="18"/>
        <v>0</v>
      </c>
      <c r="P33" s="392"/>
      <c r="Q33" s="387"/>
      <c r="R33" s="388">
        <f t="shared" si="23"/>
        <v>0</v>
      </c>
      <c r="S33" s="388">
        <f t="shared" si="23"/>
        <v>0</v>
      </c>
      <c r="T33" s="231">
        <f t="shared" si="1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5" customHeight="1" x14ac:dyDescent="0.25">
      <c r="A34" s="72" t="s">
        <v>99</v>
      </c>
      <c r="B34" s="72"/>
      <c r="C34" s="73"/>
      <c r="D34" s="73"/>
      <c r="E34" s="72"/>
      <c r="F34" s="25">
        <f t="shared" si="20"/>
        <v>0</v>
      </c>
      <c r="G34" s="74">
        <f>F34*'Consolidated Budget'!$C$9</f>
        <v>0</v>
      </c>
      <c r="H34" s="197">
        <f t="shared" si="21"/>
        <v>0</v>
      </c>
      <c r="I34" s="25">
        <f t="shared" si="21"/>
        <v>0</v>
      </c>
      <c r="J34" s="198"/>
      <c r="K34" s="223"/>
      <c r="L34" s="229"/>
      <c r="M34" s="224">
        <f t="shared" si="22"/>
        <v>0</v>
      </c>
      <c r="N34" s="224">
        <f t="shared" si="22"/>
        <v>0</v>
      </c>
      <c r="O34" s="231">
        <f t="shared" si="18"/>
        <v>0</v>
      </c>
      <c r="P34" s="392"/>
      <c r="Q34" s="387"/>
      <c r="R34" s="388">
        <f t="shared" si="23"/>
        <v>0</v>
      </c>
      <c r="S34" s="388">
        <f t="shared" si="23"/>
        <v>0</v>
      </c>
      <c r="T34" s="231">
        <f t="shared" si="1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5" customHeight="1" x14ac:dyDescent="0.25">
      <c r="A35" s="78" t="s">
        <v>100</v>
      </c>
      <c r="B35" s="78"/>
      <c r="C35" s="79"/>
      <c r="D35" s="79"/>
      <c r="E35" s="78"/>
      <c r="F35" s="257">
        <f t="shared" si="20"/>
        <v>0</v>
      </c>
      <c r="G35" s="80">
        <f>F35*'Consolidated Budget'!$C$9</f>
        <v>0</v>
      </c>
      <c r="H35" s="208">
        <f t="shared" si="21"/>
        <v>0</v>
      </c>
      <c r="I35" s="209">
        <f t="shared" si="21"/>
        <v>0</v>
      </c>
      <c r="J35" s="210"/>
      <c r="K35" s="225"/>
      <c r="L35" s="246"/>
      <c r="M35" s="226">
        <f t="shared" si="22"/>
        <v>0</v>
      </c>
      <c r="N35" s="226">
        <f t="shared" si="22"/>
        <v>0</v>
      </c>
      <c r="O35" s="232">
        <f t="shared" si="18"/>
        <v>0</v>
      </c>
      <c r="P35" s="393"/>
      <c r="Q35" s="390"/>
      <c r="R35" s="391">
        <f t="shared" si="23"/>
        <v>0</v>
      </c>
      <c r="S35" s="391">
        <f t="shared" si="23"/>
        <v>0</v>
      </c>
      <c r="T35" s="232">
        <f t="shared" si="1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5" customHeight="1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24">SUM(F37:F41)</f>
        <v>0</v>
      </c>
      <c r="G36" s="67">
        <f t="shared" si="24"/>
        <v>0</v>
      </c>
      <c r="H36" s="138">
        <f t="shared" si="24"/>
        <v>0</v>
      </c>
      <c r="I36" s="139">
        <f t="shared" si="24"/>
        <v>0</v>
      </c>
      <c r="J36" s="140"/>
      <c r="K36" s="502">
        <f t="shared" si="24"/>
        <v>0</v>
      </c>
      <c r="L36" s="503">
        <f t="shared" si="24"/>
        <v>0</v>
      </c>
      <c r="M36" s="504">
        <f t="shared" ref="M36:N36" si="25">SUM(M37:M41)</f>
        <v>0</v>
      </c>
      <c r="N36" s="504">
        <f t="shared" si="25"/>
        <v>0</v>
      </c>
      <c r="O36" s="344">
        <f t="shared" si="18"/>
        <v>0</v>
      </c>
      <c r="P36" s="404">
        <f t="shared" ref="P36:S36" si="26">SUM(P37:P41)</f>
        <v>0</v>
      </c>
      <c r="Q36" s="405">
        <f t="shared" si="26"/>
        <v>0</v>
      </c>
      <c r="R36" s="406">
        <f t="shared" si="26"/>
        <v>0</v>
      </c>
      <c r="S36" s="406">
        <f t="shared" si="26"/>
        <v>0</v>
      </c>
      <c r="T36" s="453">
        <f t="shared" si="1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5" customHeight="1" x14ac:dyDescent="0.25">
      <c r="A37" s="59" t="s">
        <v>102</v>
      </c>
      <c r="B37" s="59"/>
      <c r="C37" s="59"/>
      <c r="D37" s="60"/>
      <c r="E37" s="59"/>
      <c r="F37" s="476">
        <f t="shared" ref="F37:F41" si="27">D37*E37</f>
        <v>0</v>
      </c>
      <c r="G37" s="74">
        <f>F37*'Consolidated Budget'!$C$9</f>
        <v>0</v>
      </c>
      <c r="H37" s="205">
        <f t="shared" ref="H37:I41" si="28">F37*$J$8</f>
        <v>0</v>
      </c>
      <c r="I37" s="206">
        <f t="shared" si="28"/>
        <v>0</v>
      </c>
      <c r="J37" s="207"/>
      <c r="K37" s="258"/>
      <c r="L37" s="259"/>
      <c r="M37" s="501">
        <f t="shared" ref="M37:N41" si="29">H37-K37</f>
        <v>0</v>
      </c>
      <c r="N37" s="501">
        <f t="shared" si="29"/>
        <v>0</v>
      </c>
      <c r="O37" s="480">
        <f t="shared" si="18"/>
        <v>0</v>
      </c>
      <c r="P37" s="403"/>
      <c r="Q37" s="384"/>
      <c r="R37" s="385">
        <f t="shared" ref="R37:S41" si="30">H37-P37</f>
        <v>0</v>
      </c>
      <c r="S37" s="385">
        <f t="shared" si="30"/>
        <v>0</v>
      </c>
      <c r="T37" s="452">
        <f t="shared" si="1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5" customHeight="1" x14ac:dyDescent="0.25">
      <c r="A38" s="72" t="s">
        <v>103</v>
      </c>
      <c r="B38" s="72"/>
      <c r="C38" s="72"/>
      <c r="D38" s="73"/>
      <c r="E38" s="72"/>
      <c r="F38" s="25">
        <f t="shared" si="27"/>
        <v>0</v>
      </c>
      <c r="G38" s="74">
        <f>F38*'Consolidated Budget'!$C$9</f>
        <v>0</v>
      </c>
      <c r="H38" s="197">
        <f t="shared" si="28"/>
        <v>0</v>
      </c>
      <c r="I38" s="25">
        <f t="shared" si="28"/>
        <v>0</v>
      </c>
      <c r="J38" s="198"/>
      <c r="K38" s="223"/>
      <c r="L38" s="229"/>
      <c r="M38" s="224">
        <f t="shared" si="29"/>
        <v>0</v>
      </c>
      <c r="N38" s="224">
        <f t="shared" si="29"/>
        <v>0</v>
      </c>
      <c r="O38" s="231">
        <f t="shared" si="18"/>
        <v>0</v>
      </c>
      <c r="P38" s="392"/>
      <c r="Q38" s="387"/>
      <c r="R38" s="388">
        <f t="shared" si="30"/>
        <v>0</v>
      </c>
      <c r="S38" s="388">
        <f t="shared" si="30"/>
        <v>0</v>
      </c>
      <c r="T38" s="231">
        <f t="shared" si="1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5" customHeight="1" x14ac:dyDescent="0.25">
      <c r="A39" s="72" t="s">
        <v>104</v>
      </c>
      <c r="B39" s="72"/>
      <c r="C39" s="72"/>
      <c r="D39" s="73"/>
      <c r="E39" s="72"/>
      <c r="F39" s="25">
        <f t="shared" si="27"/>
        <v>0</v>
      </c>
      <c r="G39" s="74">
        <f>F39*'Consolidated Budget'!$C$9</f>
        <v>0</v>
      </c>
      <c r="H39" s="197">
        <f t="shared" si="28"/>
        <v>0</v>
      </c>
      <c r="I39" s="25">
        <f t="shared" si="28"/>
        <v>0</v>
      </c>
      <c r="J39" s="198"/>
      <c r="K39" s="223"/>
      <c r="L39" s="229"/>
      <c r="M39" s="224">
        <f t="shared" si="29"/>
        <v>0</v>
      </c>
      <c r="N39" s="224">
        <f t="shared" si="29"/>
        <v>0</v>
      </c>
      <c r="O39" s="231">
        <f t="shared" si="18"/>
        <v>0</v>
      </c>
      <c r="P39" s="392"/>
      <c r="Q39" s="387"/>
      <c r="R39" s="388">
        <f t="shared" si="30"/>
        <v>0</v>
      </c>
      <c r="S39" s="388">
        <f t="shared" si="30"/>
        <v>0</v>
      </c>
      <c r="T39" s="231">
        <f t="shared" si="1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5" customHeight="1" x14ac:dyDescent="0.25">
      <c r="A40" s="72" t="s">
        <v>105</v>
      </c>
      <c r="B40" s="72"/>
      <c r="C40" s="72"/>
      <c r="D40" s="73"/>
      <c r="E40" s="72"/>
      <c r="F40" s="25">
        <f t="shared" si="27"/>
        <v>0</v>
      </c>
      <c r="G40" s="74">
        <f>F40*'Consolidated Budget'!$C$9</f>
        <v>0</v>
      </c>
      <c r="H40" s="197">
        <f t="shared" si="28"/>
        <v>0</v>
      </c>
      <c r="I40" s="25">
        <f t="shared" si="28"/>
        <v>0</v>
      </c>
      <c r="J40" s="198"/>
      <c r="K40" s="223"/>
      <c r="L40" s="229"/>
      <c r="M40" s="224">
        <f t="shared" si="29"/>
        <v>0</v>
      </c>
      <c r="N40" s="224">
        <f t="shared" si="29"/>
        <v>0</v>
      </c>
      <c r="O40" s="231">
        <f t="shared" si="18"/>
        <v>0</v>
      </c>
      <c r="P40" s="392"/>
      <c r="Q40" s="387"/>
      <c r="R40" s="388">
        <f t="shared" si="30"/>
        <v>0</v>
      </c>
      <c r="S40" s="388">
        <f t="shared" si="30"/>
        <v>0</v>
      </c>
      <c r="T40" s="231">
        <f t="shared" si="1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5" customHeight="1" x14ac:dyDescent="0.25">
      <c r="A41" s="78" t="s">
        <v>106</v>
      </c>
      <c r="B41" s="78"/>
      <c r="C41" s="78"/>
      <c r="D41" s="79"/>
      <c r="E41" s="78"/>
      <c r="F41" s="257">
        <f t="shared" si="27"/>
        <v>0</v>
      </c>
      <c r="G41" s="74">
        <f>F41*'Consolidated Budget'!$C$9</f>
        <v>0</v>
      </c>
      <c r="H41" s="208">
        <f t="shared" si="28"/>
        <v>0</v>
      </c>
      <c r="I41" s="209">
        <f t="shared" si="28"/>
        <v>0</v>
      </c>
      <c r="J41" s="210"/>
      <c r="K41" s="225"/>
      <c r="L41" s="246"/>
      <c r="M41" s="226">
        <f t="shared" si="29"/>
        <v>0</v>
      </c>
      <c r="N41" s="226">
        <f t="shared" si="29"/>
        <v>0</v>
      </c>
      <c r="O41" s="232">
        <f t="shared" si="18"/>
        <v>0</v>
      </c>
      <c r="P41" s="393"/>
      <c r="Q41" s="390"/>
      <c r="R41" s="391">
        <f t="shared" si="30"/>
        <v>0</v>
      </c>
      <c r="S41" s="391">
        <f t="shared" si="30"/>
        <v>0</v>
      </c>
      <c r="T41" s="232">
        <f t="shared" si="1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5" customHeight="1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31">SUM(F43:F47)</f>
        <v>0</v>
      </c>
      <c r="G42" s="67">
        <f t="shared" si="31"/>
        <v>0</v>
      </c>
      <c r="H42" s="138">
        <f t="shared" si="31"/>
        <v>0</v>
      </c>
      <c r="I42" s="139">
        <f t="shared" si="31"/>
        <v>0</v>
      </c>
      <c r="J42" s="140"/>
      <c r="K42" s="502">
        <f t="shared" si="31"/>
        <v>0</v>
      </c>
      <c r="L42" s="503">
        <f t="shared" si="31"/>
        <v>0</v>
      </c>
      <c r="M42" s="504">
        <f t="shared" ref="M42:N42" si="32">SUM(M43:M47)</f>
        <v>0</v>
      </c>
      <c r="N42" s="504">
        <f t="shared" si="32"/>
        <v>0</v>
      </c>
      <c r="O42" s="344">
        <f t="shared" si="18"/>
        <v>0</v>
      </c>
      <c r="P42" s="407">
        <f t="shared" ref="P42:S42" si="33">SUM(P43:P47)</f>
        <v>0</v>
      </c>
      <c r="Q42" s="408">
        <f t="shared" si="33"/>
        <v>0</v>
      </c>
      <c r="R42" s="409">
        <f t="shared" si="33"/>
        <v>0</v>
      </c>
      <c r="S42" s="409">
        <f t="shared" si="33"/>
        <v>0</v>
      </c>
      <c r="T42" s="344">
        <f t="shared" si="1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5" customHeight="1" x14ac:dyDescent="0.25">
      <c r="A43" s="59" t="s">
        <v>108</v>
      </c>
      <c r="B43" s="59"/>
      <c r="C43" s="60"/>
      <c r="D43" s="60"/>
      <c r="E43" s="59"/>
      <c r="F43" s="25">
        <f t="shared" ref="F43:F47" si="34">D43*E43</f>
        <v>0</v>
      </c>
      <c r="G43" s="74">
        <f>F43*'Consolidated Budget'!$C$9</f>
        <v>0</v>
      </c>
      <c r="H43" s="205">
        <f t="shared" ref="H43:I47" si="35">F43*$J$8</f>
        <v>0</v>
      </c>
      <c r="I43" s="206">
        <f t="shared" si="35"/>
        <v>0</v>
      </c>
      <c r="J43" s="207"/>
      <c r="K43" s="258"/>
      <c r="L43" s="259"/>
      <c r="M43" s="501">
        <f t="shared" ref="M43:N47" si="36">H43-K43</f>
        <v>0</v>
      </c>
      <c r="N43" s="501">
        <f t="shared" si="36"/>
        <v>0</v>
      </c>
      <c r="O43" s="480">
        <f t="shared" si="18"/>
        <v>0</v>
      </c>
      <c r="P43" s="403"/>
      <c r="Q43" s="384"/>
      <c r="R43" s="385">
        <f t="shared" ref="R43:S47" si="37">H43-P43</f>
        <v>0</v>
      </c>
      <c r="S43" s="385">
        <f t="shared" si="37"/>
        <v>0</v>
      </c>
      <c r="T43" s="452">
        <f t="shared" si="1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5" customHeight="1" x14ac:dyDescent="0.25">
      <c r="A44" s="59" t="s">
        <v>109</v>
      </c>
      <c r="B44" s="59"/>
      <c r="C44" s="60"/>
      <c r="D44" s="60"/>
      <c r="E44" s="59"/>
      <c r="F44" s="25">
        <f t="shared" si="34"/>
        <v>0</v>
      </c>
      <c r="G44" s="74">
        <f>F44*'Consolidated Budget'!$C$9</f>
        <v>0</v>
      </c>
      <c r="H44" s="197">
        <f t="shared" si="35"/>
        <v>0</v>
      </c>
      <c r="I44" s="25">
        <f t="shared" si="35"/>
        <v>0</v>
      </c>
      <c r="J44" s="198"/>
      <c r="K44" s="223"/>
      <c r="L44" s="229"/>
      <c r="M44" s="224">
        <f t="shared" si="36"/>
        <v>0</v>
      </c>
      <c r="N44" s="224">
        <f t="shared" si="36"/>
        <v>0</v>
      </c>
      <c r="O44" s="231">
        <f t="shared" si="18"/>
        <v>0</v>
      </c>
      <c r="P44" s="392"/>
      <c r="Q44" s="387"/>
      <c r="R44" s="388">
        <f t="shared" si="37"/>
        <v>0</v>
      </c>
      <c r="S44" s="388">
        <f t="shared" si="37"/>
        <v>0</v>
      </c>
      <c r="T44" s="231">
        <f t="shared" si="1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5" customHeight="1" x14ac:dyDescent="0.25">
      <c r="A45" s="59" t="s">
        <v>110</v>
      </c>
      <c r="B45" s="59"/>
      <c r="C45" s="60"/>
      <c r="D45" s="60"/>
      <c r="E45" s="59"/>
      <c r="F45" s="25">
        <f t="shared" si="34"/>
        <v>0</v>
      </c>
      <c r="G45" s="74">
        <f>F45*'Consolidated Budget'!$C$9</f>
        <v>0</v>
      </c>
      <c r="H45" s="197">
        <f t="shared" si="35"/>
        <v>0</v>
      </c>
      <c r="I45" s="25">
        <f t="shared" si="35"/>
        <v>0</v>
      </c>
      <c r="J45" s="198"/>
      <c r="K45" s="223"/>
      <c r="L45" s="229"/>
      <c r="M45" s="224">
        <f t="shared" si="36"/>
        <v>0</v>
      </c>
      <c r="N45" s="224">
        <f t="shared" si="36"/>
        <v>0</v>
      </c>
      <c r="O45" s="231">
        <f t="shared" si="18"/>
        <v>0</v>
      </c>
      <c r="P45" s="392"/>
      <c r="Q45" s="387"/>
      <c r="R45" s="388">
        <f t="shared" si="37"/>
        <v>0</v>
      </c>
      <c r="S45" s="388">
        <f t="shared" si="37"/>
        <v>0</v>
      </c>
      <c r="T45" s="231">
        <f t="shared" si="1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5" customHeight="1" x14ac:dyDescent="0.25">
      <c r="A46" s="59" t="s">
        <v>111</v>
      </c>
      <c r="B46" s="59"/>
      <c r="C46" s="60"/>
      <c r="D46" s="60"/>
      <c r="E46" s="59"/>
      <c r="F46" s="25">
        <f t="shared" si="34"/>
        <v>0</v>
      </c>
      <c r="G46" s="74">
        <f>F46*'Consolidated Budget'!$C$9</f>
        <v>0</v>
      </c>
      <c r="H46" s="197">
        <f t="shared" si="35"/>
        <v>0</v>
      </c>
      <c r="I46" s="25">
        <f t="shared" si="35"/>
        <v>0</v>
      </c>
      <c r="J46" s="198"/>
      <c r="K46" s="223"/>
      <c r="L46" s="229"/>
      <c r="M46" s="224">
        <f t="shared" si="36"/>
        <v>0</v>
      </c>
      <c r="N46" s="224">
        <f t="shared" si="36"/>
        <v>0</v>
      </c>
      <c r="O46" s="231">
        <f t="shared" si="18"/>
        <v>0</v>
      </c>
      <c r="P46" s="392"/>
      <c r="Q46" s="387"/>
      <c r="R46" s="388">
        <f t="shared" si="37"/>
        <v>0</v>
      </c>
      <c r="S46" s="388">
        <f t="shared" si="37"/>
        <v>0</v>
      </c>
      <c r="T46" s="231">
        <f t="shared" si="1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5" customHeight="1" x14ac:dyDescent="0.25">
      <c r="A47" s="59" t="s">
        <v>112</v>
      </c>
      <c r="B47" s="59"/>
      <c r="C47" s="60"/>
      <c r="D47" s="60"/>
      <c r="E47" s="59"/>
      <c r="F47" s="25">
        <f t="shared" si="34"/>
        <v>0</v>
      </c>
      <c r="G47" s="74">
        <f>F47*'Consolidated Budget'!$C$9</f>
        <v>0</v>
      </c>
      <c r="H47" s="208">
        <f t="shared" si="35"/>
        <v>0</v>
      </c>
      <c r="I47" s="209">
        <f t="shared" si="35"/>
        <v>0</v>
      </c>
      <c r="J47" s="210"/>
      <c r="K47" s="225"/>
      <c r="L47" s="246"/>
      <c r="M47" s="226">
        <f t="shared" si="36"/>
        <v>0</v>
      </c>
      <c r="N47" s="226">
        <f t="shared" si="36"/>
        <v>0</v>
      </c>
      <c r="O47" s="232">
        <f t="shared" si="18"/>
        <v>0</v>
      </c>
      <c r="P47" s="393"/>
      <c r="Q47" s="390"/>
      <c r="R47" s="391">
        <f t="shared" si="37"/>
        <v>0</v>
      </c>
      <c r="S47" s="391">
        <f t="shared" si="37"/>
        <v>0</v>
      </c>
      <c r="T47" s="232">
        <f t="shared" si="1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5" customHeight="1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38">SUM(F49:F53)</f>
        <v>0</v>
      </c>
      <c r="G48" s="67">
        <f t="shared" si="38"/>
        <v>0</v>
      </c>
      <c r="H48" s="138">
        <f t="shared" si="38"/>
        <v>0</v>
      </c>
      <c r="I48" s="139">
        <f t="shared" si="38"/>
        <v>0</v>
      </c>
      <c r="J48" s="140"/>
      <c r="K48" s="502">
        <f t="shared" ref="K48:N48" si="39">SUM(K49:K53)</f>
        <v>0</v>
      </c>
      <c r="L48" s="503">
        <f t="shared" si="39"/>
        <v>0</v>
      </c>
      <c r="M48" s="504">
        <f t="shared" si="39"/>
        <v>0</v>
      </c>
      <c r="N48" s="504">
        <f t="shared" si="39"/>
        <v>0</v>
      </c>
      <c r="O48" s="344">
        <f t="shared" si="18"/>
        <v>0</v>
      </c>
      <c r="P48" s="407">
        <f t="shared" ref="P48:S48" si="40">SUM(P49:P53)</f>
        <v>0</v>
      </c>
      <c r="Q48" s="408">
        <f t="shared" si="40"/>
        <v>0</v>
      </c>
      <c r="R48" s="409">
        <f t="shared" si="40"/>
        <v>0</v>
      </c>
      <c r="S48" s="409">
        <f t="shared" si="40"/>
        <v>0</v>
      </c>
      <c r="T48" s="344">
        <f t="shared" si="1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5" customHeight="1" x14ac:dyDescent="0.25">
      <c r="A49" s="59" t="s">
        <v>114</v>
      </c>
      <c r="B49" s="59"/>
      <c r="C49" s="60"/>
      <c r="D49" s="60"/>
      <c r="E49" s="59"/>
      <c r="F49" s="25">
        <f t="shared" ref="F49:F53" si="41">D49*E49</f>
        <v>0</v>
      </c>
      <c r="G49" s="74">
        <f>F49*'Consolidated Budget'!$C$9</f>
        <v>0</v>
      </c>
      <c r="H49" s="205">
        <f t="shared" ref="H49:I53" si="42">F49*$J$8</f>
        <v>0</v>
      </c>
      <c r="I49" s="206">
        <f t="shared" si="42"/>
        <v>0</v>
      </c>
      <c r="J49" s="207"/>
      <c r="K49" s="258"/>
      <c r="L49" s="259"/>
      <c r="M49" s="501">
        <f t="shared" ref="M49:N53" si="43">H49-K49</f>
        <v>0</v>
      </c>
      <c r="N49" s="501">
        <f t="shared" si="43"/>
        <v>0</v>
      </c>
      <c r="O49" s="480">
        <f t="shared" si="18"/>
        <v>0</v>
      </c>
      <c r="P49" s="403"/>
      <c r="Q49" s="384"/>
      <c r="R49" s="385">
        <f t="shared" ref="R49:S53" si="44">H49-P49</f>
        <v>0</v>
      </c>
      <c r="S49" s="385">
        <f t="shared" si="44"/>
        <v>0</v>
      </c>
      <c r="T49" s="452">
        <f t="shared" si="1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5" customHeight="1" x14ac:dyDescent="0.25">
      <c r="A50" s="59" t="s">
        <v>115</v>
      </c>
      <c r="B50" s="59"/>
      <c r="C50" s="60"/>
      <c r="D50" s="60"/>
      <c r="E50" s="59"/>
      <c r="F50" s="25">
        <f t="shared" si="41"/>
        <v>0</v>
      </c>
      <c r="G50" s="74">
        <f>F50*'Consolidated Budget'!$C$9</f>
        <v>0</v>
      </c>
      <c r="H50" s="197">
        <f t="shared" si="42"/>
        <v>0</v>
      </c>
      <c r="I50" s="25">
        <f t="shared" si="42"/>
        <v>0</v>
      </c>
      <c r="J50" s="198"/>
      <c r="K50" s="223"/>
      <c r="L50" s="229"/>
      <c r="M50" s="224">
        <f t="shared" si="43"/>
        <v>0</v>
      </c>
      <c r="N50" s="224">
        <f t="shared" si="43"/>
        <v>0</v>
      </c>
      <c r="O50" s="231">
        <f t="shared" si="18"/>
        <v>0</v>
      </c>
      <c r="P50" s="392"/>
      <c r="Q50" s="387"/>
      <c r="R50" s="388">
        <f t="shared" si="44"/>
        <v>0</v>
      </c>
      <c r="S50" s="388">
        <f t="shared" si="44"/>
        <v>0</v>
      </c>
      <c r="T50" s="231">
        <f t="shared" si="1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5" customHeight="1" x14ac:dyDescent="0.25">
      <c r="A51" s="59" t="s">
        <v>116</v>
      </c>
      <c r="B51" s="59"/>
      <c r="C51" s="60"/>
      <c r="D51" s="60"/>
      <c r="E51" s="59"/>
      <c r="F51" s="25">
        <f t="shared" si="41"/>
        <v>0</v>
      </c>
      <c r="G51" s="74">
        <f>F51*'Consolidated Budget'!$C$9</f>
        <v>0</v>
      </c>
      <c r="H51" s="197">
        <f t="shared" si="42"/>
        <v>0</v>
      </c>
      <c r="I51" s="25">
        <f t="shared" si="42"/>
        <v>0</v>
      </c>
      <c r="J51" s="198"/>
      <c r="K51" s="223"/>
      <c r="L51" s="229"/>
      <c r="M51" s="224">
        <f t="shared" si="43"/>
        <v>0</v>
      </c>
      <c r="N51" s="224">
        <f t="shared" si="43"/>
        <v>0</v>
      </c>
      <c r="O51" s="231">
        <f t="shared" si="18"/>
        <v>0</v>
      </c>
      <c r="P51" s="392"/>
      <c r="Q51" s="387"/>
      <c r="R51" s="388">
        <f t="shared" si="44"/>
        <v>0</v>
      </c>
      <c r="S51" s="388">
        <f t="shared" si="44"/>
        <v>0</v>
      </c>
      <c r="T51" s="231">
        <f t="shared" si="1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5" customHeight="1" x14ac:dyDescent="0.25">
      <c r="A52" s="59" t="s">
        <v>117</v>
      </c>
      <c r="B52" s="59"/>
      <c r="C52" s="60"/>
      <c r="D52" s="60"/>
      <c r="E52" s="59"/>
      <c r="F52" s="25">
        <f t="shared" si="41"/>
        <v>0</v>
      </c>
      <c r="G52" s="74">
        <f>F52*'Consolidated Budget'!$C$9</f>
        <v>0</v>
      </c>
      <c r="H52" s="197">
        <f t="shared" si="42"/>
        <v>0</v>
      </c>
      <c r="I52" s="25">
        <f t="shared" si="42"/>
        <v>0</v>
      </c>
      <c r="J52" s="198"/>
      <c r="K52" s="223"/>
      <c r="L52" s="229"/>
      <c r="M52" s="224">
        <f t="shared" si="43"/>
        <v>0</v>
      </c>
      <c r="N52" s="224">
        <f t="shared" si="43"/>
        <v>0</v>
      </c>
      <c r="O52" s="231">
        <f t="shared" si="18"/>
        <v>0</v>
      </c>
      <c r="P52" s="392"/>
      <c r="Q52" s="387"/>
      <c r="R52" s="388">
        <f t="shared" si="44"/>
        <v>0</v>
      </c>
      <c r="S52" s="388">
        <f t="shared" si="44"/>
        <v>0</v>
      </c>
      <c r="T52" s="231">
        <f t="shared" si="1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5" customHeight="1" x14ac:dyDescent="0.25">
      <c r="A53" s="59" t="s">
        <v>118</v>
      </c>
      <c r="B53" s="59"/>
      <c r="C53" s="60"/>
      <c r="D53" s="60"/>
      <c r="E53" s="59"/>
      <c r="F53" s="25">
        <f t="shared" si="41"/>
        <v>0</v>
      </c>
      <c r="G53" s="74">
        <f>F53*'Consolidated Budget'!$C$9</f>
        <v>0</v>
      </c>
      <c r="H53" s="208">
        <f t="shared" si="42"/>
        <v>0</v>
      </c>
      <c r="I53" s="209">
        <f t="shared" si="42"/>
        <v>0</v>
      </c>
      <c r="J53" s="210"/>
      <c r="K53" s="225"/>
      <c r="L53" s="246"/>
      <c r="M53" s="226">
        <f t="shared" si="43"/>
        <v>0</v>
      </c>
      <c r="N53" s="226">
        <f t="shared" si="43"/>
        <v>0</v>
      </c>
      <c r="O53" s="232">
        <f t="shared" si="18"/>
        <v>0</v>
      </c>
      <c r="P53" s="393"/>
      <c r="Q53" s="390"/>
      <c r="R53" s="391">
        <f t="shared" si="44"/>
        <v>0</v>
      </c>
      <c r="S53" s="391">
        <f t="shared" si="44"/>
        <v>0</v>
      </c>
      <c r="T53" s="232">
        <f t="shared" si="1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5" customHeight="1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45">SUM(F55:F59)</f>
        <v>0</v>
      </c>
      <c r="G54" s="67">
        <f t="shared" si="45"/>
        <v>0</v>
      </c>
      <c r="H54" s="138">
        <f t="shared" si="45"/>
        <v>0</v>
      </c>
      <c r="I54" s="139">
        <f t="shared" si="45"/>
        <v>0</v>
      </c>
      <c r="J54" s="140"/>
      <c r="K54" s="502">
        <f t="shared" si="45"/>
        <v>0</v>
      </c>
      <c r="L54" s="503">
        <f t="shared" si="45"/>
        <v>0</v>
      </c>
      <c r="M54" s="504">
        <f t="shared" ref="M54:N54" si="46">SUM(M55:M59)</f>
        <v>0</v>
      </c>
      <c r="N54" s="504">
        <f t="shared" si="46"/>
        <v>0</v>
      </c>
      <c r="O54" s="344">
        <f t="shared" si="18"/>
        <v>0</v>
      </c>
      <c r="P54" s="407">
        <f t="shared" ref="P54:S54" si="47">SUM(P55:P59)</f>
        <v>0</v>
      </c>
      <c r="Q54" s="408">
        <f t="shared" si="47"/>
        <v>0</v>
      </c>
      <c r="R54" s="409">
        <f t="shared" si="47"/>
        <v>0</v>
      </c>
      <c r="S54" s="409">
        <f t="shared" si="47"/>
        <v>0</v>
      </c>
      <c r="T54" s="344">
        <f t="shared" si="1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2.5" x14ac:dyDescent="0.25">
      <c r="A55" s="59" t="s">
        <v>120</v>
      </c>
      <c r="B55" s="97" t="s">
        <v>262</v>
      </c>
      <c r="C55" s="60"/>
      <c r="D55" s="60"/>
      <c r="E55" s="59"/>
      <c r="F55" s="25">
        <f t="shared" ref="F55:F59" si="48">D55*E55</f>
        <v>0</v>
      </c>
      <c r="G55" s="74">
        <f>F55*'Consolidated Budget'!$C$9</f>
        <v>0</v>
      </c>
      <c r="H55" s="205">
        <f t="shared" ref="H55:I59" si="49">F55*$J$8</f>
        <v>0</v>
      </c>
      <c r="I55" s="206">
        <f t="shared" si="49"/>
        <v>0</v>
      </c>
      <c r="J55" s="207"/>
      <c r="K55" s="258"/>
      <c r="L55" s="259"/>
      <c r="M55" s="501">
        <f t="shared" ref="M55:N59" si="50">H55-K55</f>
        <v>0</v>
      </c>
      <c r="N55" s="501">
        <f t="shared" si="50"/>
        <v>0</v>
      </c>
      <c r="O55" s="480">
        <f t="shared" si="18"/>
        <v>0</v>
      </c>
      <c r="P55" s="403"/>
      <c r="Q55" s="384"/>
      <c r="R55" s="385">
        <f t="shared" ref="R55:S59" si="51">H55-P55</f>
        <v>0</v>
      </c>
      <c r="S55" s="385">
        <f t="shared" si="51"/>
        <v>0</v>
      </c>
      <c r="T55" s="452">
        <f t="shared" si="1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5" customHeight="1" x14ac:dyDescent="0.25">
      <c r="A56" s="59" t="s">
        <v>121</v>
      </c>
      <c r="B56" s="59" t="s">
        <v>263</v>
      </c>
      <c r="C56" s="60"/>
      <c r="D56" s="60"/>
      <c r="E56" s="59"/>
      <c r="F56" s="25">
        <f t="shared" si="48"/>
        <v>0</v>
      </c>
      <c r="G56" s="74">
        <f>F56*'Consolidated Budget'!$C$9</f>
        <v>0</v>
      </c>
      <c r="H56" s="197">
        <f t="shared" si="49"/>
        <v>0</v>
      </c>
      <c r="I56" s="25">
        <f t="shared" si="49"/>
        <v>0</v>
      </c>
      <c r="J56" s="198"/>
      <c r="K56" s="223"/>
      <c r="L56" s="229"/>
      <c r="M56" s="224">
        <f t="shared" si="50"/>
        <v>0</v>
      </c>
      <c r="N56" s="224">
        <f t="shared" si="50"/>
        <v>0</v>
      </c>
      <c r="O56" s="231">
        <f t="shared" si="18"/>
        <v>0</v>
      </c>
      <c r="P56" s="392"/>
      <c r="Q56" s="387"/>
      <c r="R56" s="388">
        <f t="shared" si="51"/>
        <v>0</v>
      </c>
      <c r="S56" s="388">
        <f t="shared" si="51"/>
        <v>0</v>
      </c>
      <c r="T56" s="231">
        <f t="shared" si="1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5" customHeight="1" x14ac:dyDescent="0.25">
      <c r="A57" s="59" t="s">
        <v>122</v>
      </c>
      <c r="B57" s="59" t="s">
        <v>264</v>
      </c>
      <c r="C57" s="60"/>
      <c r="D57" s="60"/>
      <c r="E57" s="59"/>
      <c r="F57" s="25">
        <f t="shared" si="48"/>
        <v>0</v>
      </c>
      <c r="G57" s="74">
        <f>F57*'Consolidated Budget'!$C$9</f>
        <v>0</v>
      </c>
      <c r="H57" s="197">
        <f t="shared" si="49"/>
        <v>0</v>
      </c>
      <c r="I57" s="25">
        <f t="shared" si="49"/>
        <v>0</v>
      </c>
      <c r="J57" s="198"/>
      <c r="K57" s="223"/>
      <c r="L57" s="229"/>
      <c r="M57" s="224">
        <f t="shared" si="50"/>
        <v>0</v>
      </c>
      <c r="N57" s="224">
        <f t="shared" si="50"/>
        <v>0</v>
      </c>
      <c r="O57" s="231">
        <f t="shared" si="18"/>
        <v>0</v>
      </c>
      <c r="P57" s="392"/>
      <c r="Q57" s="387"/>
      <c r="R57" s="388">
        <f t="shared" si="51"/>
        <v>0</v>
      </c>
      <c r="S57" s="388">
        <f t="shared" si="51"/>
        <v>0</v>
      </c>
      <c r="T57" s="231">
        <f t="shared" si="1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5" customHeight="1" x14ac:dyDescent="0.25">
      <c r="A58" s="59" t="s">
        <v>123</v>
      </c>
      <c r="B58" s="59" t="s">
        <v>265</v>
      </c>
      <c r="C58" s="60"/>
      <c r="D58" s="60"/>
      <c r="E58" s="59"/>
      <c r="F58" s="25">
        <f t="shared" si="48"/>
        <v>0</v>
      </c>
      <c r="G58" s="74">
        <f>F58*'Consolidated Budget'!$C$9</f>
        <v>0</v>
      </c>
      <c r="H58" s="197">
        <f t="shared" si="49"/>
        <v>0</v>
      </c>
      <c r="I58" s="25">
        <f t="shared" si="49"/>
        <v>0</v>
      </c>
      <c r="J58" s="198"/>
      <c r="K58" s="223"/>
      <c r="L58" s="229"/>
      <c r="M58" s="224">
        <f t="shared" si="50"/>
        <v>0</v>
      </c>
      <c r="N58" s="224">
        <f t="shared" si="50"/>
        <v>0</v>
      </c>
      <c r="O58" s="231">
        <f t="shared" si="18"/>
        <v>0</v>
      </c>
      <c r="P58" s="392"/>
      <c r="Q58" s="387"/>
      <c r="R58" s="388">
        <f t="shared" si="51"/>
        <v>0</v>
      </c>
      <c r="S58" s="388">
        <f t="shared" si="51"/>
        <v>0</v>
      </c>
      <c r="T58" s="231">
        <f t="shared" si="1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5" customHeight="1" x14ac:dyDescent="0.25">
      <c r="A59" s="59" t="s">
        <v>124</v>
      </c>
      <c r="B59" s="59" t="s">
        <v>266</v>
      </c>
      <c r="C59" s="60"/>
      <c r="D59" s="60"/>
      <c r="E59" s="59"/>
      <c r="F59" s="25">
        <f t="shared" si="48"/>
        <v>0</v>
      </c>
      <c r="G59" s="74">
        <f>F59*'Consolidated Budget'!$C$9</f>
        <v>0</v>
      </c>
      <c r="H59" s="208">
        <f t="shared" si="49"/>
        <v>0</v>
      </c>
      <c r="I59" s="209">
        <f t="shared" si="49"/>
        <v>0</v>
      </c>
      <c r="J59" s="210"/>
      <c r="K59" s="225"/>
      <c r="L59" s="246"/>
      <c r="M59" s="226">
        <f t="shared" si="50"/>
        <v>0</v>
      </c>
      <c r="N59" s="226">
        <f t="shared" si="50"/>
        <v>0</v>
      </c>
      <c r="O59" s="232">
        <f t="shared" si="18"/>
        <v>0</v>
      </c>
      <c r="P59" s="393"/>
      <c r="Q59" s="390"/>
      <c r="R59" s="391">
        <f t="shared" si="51"/>
        <v>0</v>
      </c>
      <c r="S59" s="391">
        <f t="shared" si="51"/>
        <v>0</v>
      </c>
      <c r="T59" s="232">
        <f t="shared" si="1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5" customHeight="1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52">SUM(F61:F65)</f>
        <v>0</v>
      </c>
      <c r="G60" s="67">
        <f t="shared" si="52"/>
        <v>0</v>
      </c>
      <c r="H60" s="138">
        <f t="shared" si="52"/>
        <v>0</v>
      </c>
      <c r="I60" s="139">
        <f t="shared" si="52"/>
        <v>0</v>
      </c>
      <c r="J60" s="140"/>
      <c r="K60" s="502">
        <f t="shared" si="52"/>
        <v>0</v>
      </c>
      <c r="L60" s="503">
        <f t="shared" si="52"/>
        <v>0</v>
      </c>
      <c r="M60" s="504">
        <f t="shared" ref="M60:N60" si="53">SUM(M61:M65)</f>
        <v>0</v>
      </c>
      <c r="N60" s="504">
        <f t="shared" si="53"/>
        <v>0</v>
      </c>
      <c r="O60" s="344">
        <f t="shared" si="18"/>
        <v>0</v>
      </c>
      <c r="P60" s="407">
        <f t="shared" ref="P60:S60" si="54">SUM(P61:P65)</f>
        <v>0</v>
      </c>
      <c r="Q60" s="408">
        <f t="shared" si="54"/>
        <v>0</v>
      </c>
      <c r="R60" s="409">
        <f t="shared" si="54"/>
        <v>0</v>
      </c>
      <c r="S60" s="409">
        <f t="shared" si="54"/>
        <v>0</v>
      </c>
      <c r="T60" s="344">
        <f t="shared" si="1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5" customHeight="1" x14ac:dyDescent="0.25">
      <c r="A61" s="59" t="s">
        <v>126</v>
      </c>
      <c r="B61" s="59" t="s">
        <v>267</v>
      </c>
      <c r="C61" s="60"/>
      <c r="D61" s="60"/>
      <c r="E61" s="59"/>
      <c r="F61" s="25">
        <f t="shared" ref="F61:F65" si="55">D61*E61</f>
        <v>0</v>
      </c>
      <c r="G61" s="74">
        <f>F61*'Consolidated Budget'!$C$9</f>
        <v>0</v>
      </c>
      <c r="H61" s="205">
        <f t="shared" ref="H61:I65" si="56">F61*$J$8</f>
        <v>0</v>
      </c>
      <c r="I61" s="206">
        <f t="shared" si="56"/>
        <v>0</v>
      </c>
      <c r="J61" s="207"/>
      <c r="K61" s="258"/>
      <c r="L61" s="259"/>
      <c r="M61" s="501">
        <f t="shared" ref="M61:N65" si="57">H61-K61</f>
        <v>0</v>
      </c>
      <c r="N61" s="501">
        <f t="shared" si="57"/>
        <v>0</v>
      </c>
      <c r="O61" s="480">
        <f t="shared" si="18"/>
        <v>0</v>
      </c>
      <c r="P61" s="403"/>
      <c r="Q61" s="384"/>
      <c r="R61" s="385">
        <f t="shared" ref="R61:S65" si="58">H61-P61</f>
        <v>0</v>
      </c>
      <c r="S61" s="385">
        <f t="shared" si="58"/>
        <v>0</v>
      </c>
      <c r="T61" s="452">
        <f t="shared" si="1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5" customHeight="1" x14ac:dyDescent="0.25">
      <c r="A62" s="59" t="s">
        <v>127</v>
      </c>
      <c r="B62" s="59" t="s">
        <v>268</v>
      </c>
      <c r="C62" s="60"/>
      <c r="D62" s="60"/>
      <c r="E62" s="59"/>
      <c r="F62" s="25">
        <f t="shared" si="55"/>
        <v>0</v>
      </c>
      <c r="G62" s="74">
        <f>F62*'Consolidated Budget'!$C$9</f>
        <v>0</v>
      </c>
      <c r="H62" s="197">
        <f t="shared" si="56"/>
        <v>0</v>
      </c>
      <c r="I62" s="25">
        <f t="shared" si="56"/>
        <v>0</v>
      </c>
      <c r="J62" s="198"/>
      <c r="K62" s="223"/>
      <c r="L62" s="229"/>
      <c r="M62" s="505">
        <f t="shared" si="57"/>
        <v>0</v>
      </c>
      <c r="N62" s="505">
        <f t="shared" si="57"/>
        <v>0</v>
      </c>
      <c r="O62" s="231">
        <f t="shared" si="18"/>
        <v>0</v>
      </c>
      <c r="P62" s="392"/>
      <c r="Q62" s="387"/>
      <c r="R62" s="388">
        <f t="shared" si="58"/>
        <v>0</v>
      </c>
      <c r="S62" s="388">
        <f t="shared" si="58"/>
        <v>0</v>
      </c>
      <c r="T62" s="231">
        <f t="shared" si="1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5" customHeight="1" x14ac:dyDescent="0.25">
      <c r="A63" s="59" t="s">
        <v>128</v>
      </c>
      <c r="B63" s="59" t="s">
        <v>269</v>
      </c>
      <c r="C63" s="60"/>
      <c r="D63" s="60"/>
      <c r="E63" s="59"/>
      <c r="F63" s="25">
        <f t="shared" si="55"/>
        <v>0</v>
      </c>
      <c r="G63" s="74">
        <f>F63*'Consolidated Budget'!$C$9</f>
        <v>0</v>
      </c>
      <c r="H63" s="197">
        <f t="shared" si="56"/>
        <v>0</v>
      </c>
      <c r="I63" s="25">
        <f t="shared" si="56"/>
        <v>0</v>
      </c>
      <c r="J63" s="198"/>
      <c r="K63" s="223"/>
      <c r="L63" s="229"/>
      <c r="M63" s="505">
        <f t="shared" si="57"/>
        <v>0</v>
      </c>
      <c r="N63" s="505">
        <f t="shared" si="57"/>
        <v>0</v>
      </c>
      <c r="O63" s="231">
        <f t="shared" si="18"/>
        <v>0</v>
      </c>
      <c r="P63" s="392"/>
      <c r="Q63" s="387"/>
      <c r="R63" s="388">
        <f t="shared" si="58"/>
        <v>0</v>
      </c>
      <c r="S63" s="388">
        <f t="shared" si="58"/>
        <v>0</v>
      </c>
      <c r="T63" s="231">
        <f t="shared" si="1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5" customHeight="1" x14ac:dyDescent="0.25">
      <c r="A64" s="59" t="s">
        <v>129</v>
      </c>
      <c r="B64" s="59" t="s">
        <v>270</v>
      </c>
      <c r="C64" s="60"/>
      <c r="D64" s="60"/>
      <c r="E64" s="59"/>
      <c r="F64" s="25">
        <f t="shared" si="55"/>
        <v>0</v>
      </c>
      <c r="G64" s="74">
        <f>F64*'Consolidated Budget'!$C$9</f>
        <v>0</v>
      </c>
      <c r="H64" s="197">
        <f t="shared" si="56"/>
        <v>0</v>
      </c>
      <c r="I64" s="25">
        <f t="shared" si="56"/>
        <v>0</v>
      </c>
      <c r="J64" s="198"/>
      <c r="K64" s="223"/>
      <c r="L64" s="229"/>
      <c r="M64" s="505">
        <f t="shared" si="57"/>
        <v>0</v>
      </c>
      <c r="N64" s="505">
        <f t="shared" si="57"/>
        <v>0</v>
      </c>
      <c r="O64" s="231">
        <f t="shared" si="18"/>
        <v>0</v>
      </c>
      <c r="P64" s="392"/>
      <c r="Q64" s="387"/>
      <c r="R64" s="388">
        <f t="shared" si="58"/>
        <v>0</v>
      </c>
      <c r="S64" s="388">
        <f t="shared" si="58"/>
        <v>0</v>
      </c>
      <c r="T64" s="231">
        <f t="shared" si="1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5" customHeight="1" x14ac:dyDescent="0.25">
      <c r="A65" s="59" t="s">
        <v>130</v>
      </c>
      <c r="B65" s="59" t="s">
        <v>271</v>
      </c>
      <c r="C65" s="60"/>
      <c r="D65" s="60"/>
      <c r="E65" s="59"/>
      <c r="F65" s="25">
        <f t="shared" si="55"/>
        <v>0</v>
      </c>
      <c r="G65" s="74">
        <f>F65*'Consolidated Budget'!$C$9</f>
        <v>0</v>
      </c>
      <c r="H65" s="208">
        <f t="shared" si="56"/>
        <v>0</v>
      </c>
      <c r="I65" s="209">
        <f t="shared" si="56"/>
        <v>0</v>
      </c>
      <c r="J65" s="210"/>
      <c r="K65" s="225"/>
      <c r="L65" s="246"/>
      <c r="M65" s="506">
        <f t="shared" si="57"/>
        <v>0</v>
      </c>
      <c r="N65" s="506">
        <f t="shared" si="57"/>
        <v>0</v>
      </c>
      <c r="O65" s="232">
        <f t="shared" si="18"/>
        <v>0</v>
      </c>
      <c r="P65" s="393"/>
      <c r="Q65" s="390"/>
      <c r="R65" s="391">
        <f t="shared" si="58"/>
        <v>0</v>
      </c>
      <c r="S65" s="391">
        <f t="shared" si="58"/>
        <v>0</v>
      </c>
      <c r="T65" s="232">
        <f t="shared" si="1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5" customHeight="1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59">SUM(F67:F71)</f>
        <v>0</v>
      </c>
      <c r="G66" s="67">
        <f t="shared" si="59"/>
        <v>0</v>
      </c>
      <c r="H66" s="138">
        <f t="shared" si="59"/>
        <v>0</v>
      </c>
      <c r="I66" s="139">
        <f t="shared" si="59"/>
        <v>0</v>
      </c>
      <c r="J66" s="140"/>
      <c r="K66" s="502">
        <f t="shared" si="59"/>
        <v>0</v>
      </c>
      <c r="L66" s="503">
        <f t="shared" si="59"/>
        <v>0</v>
      </c>
      <c r="M66" s="504">
        <f t="shared" ref="M66:N66" si="60">SUM(M67:M71)</f>
        <v>0</v>
      </c>
      <c r="N66" s="504">
        <f t="shared" si="60"/>
        <v>0</v>
      </c>
      <c r="O66" s="344">
        <f t="shared" si="18"/>
        <v>0</v>
      </c>
      <c r="P66" s="407">
        <f t="shared" ref="P66:S66" si="61">SUM(P67:P71)</f>
        <v>0</v>
      </c>
      <c r="Q66" s="408">
        <f t="shared" si="61"/>
        <v>0</v>
      </c>
      <c r="R66" s="409">
        <f t="shared" si="61"/>
        <v>0</v>
      </c>
      <c r="S66" s="409">
        <f t="shared" si="61"/>
        <v>0</v>
      </c>
      <c r="T66" s="344">
        <f t="shared" si="1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5" customHeight="1" x14ac:dyDescent="0.25">
      <c r="A67" s="59" t="s">
        <v>132</v>
      </c>
      <c r="B67" s="59" t="s">
        <v>272</v>
      </c>
      <c r="C67" s="60"/>
      <c r="D67" s="60"/>
      <c r="E67" s="59"/>
      <c r="F67" s="25">
        <f t="shared" ref="F67:F71" si="62">D67*E67</f>
        <v>0</v>
      </c>
      <c r="G67" s="74">
        <f>F67*'Consolidated Budget'!$C$9</f>
        <v>0</v>
      </c>
      <c r="H67" s="205">
        <f t="shared" ref="H67:I71" si="63">F67*$J$8</f>
        <v>0</v>
      </c>
      <c r="I67" s="206">
        <f t="shared" si="63"/>
        <v>0</v>
      </c>
      <c r="J67" s="207"/>
      <c r="K67" s="258"/>
      <c r="L67" s="259"/>
      <c r="M67" s="501">
        <f t="shared" ref="M67:N71" si="64">H67-K67</f>
        <v>0</v>
      </c>
      <c r="N67" s="501">
        <f t="shared" si="64"/>
        <v>0</v>
      </c>
      <c r="O67" s="480">
        <f t="shared" si="18"/>
        <v>0</v>
      </c>
      <c r="P67" s="403"/>
      <c r="Q67" s="384"/>
      <c r="R67" s="385">
        <f t="shared" ref="R67:S71" si="65">H67-P67</f>
        <v>0</v>
      </c>
      <c r="S67" s="385">
        <f t="shared" si="65"/>
        <v>0</v>
      </c>
      <c r="T67" s="452">
        <f t="shared" si="1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5" customHeight="1" x14ac:dyDescent="0.25">
      <c r="A68" s="59" t="s">
        <v>133</v>
      </c>
      <c r="B68" s="59" t="s">
        <v>273</v>
      </c>
      <c r="C68" s="60"/>
      <c r="D68" s="60"/>
      <c r="E68" s="59"/>
      <c r="F68" s="25">
        <f t="shared" si="62"/>
        <v>0</v>
      </c>
      <c r="G68" s="74">
        <f>F68*'Consolidated Budget'!$C$9</f>
        <v>0</v>
      </c>
      <c r="H68" s="197">
        <f t="shared" si="63"/>
        <v>0</v>
      </c>
      <c r="I68" s="25">
        <f t="shared" si="63"/>
        <v>0</v>
      </c>
      <c r="J68" s="198"/>
      <c r="K68" s="223"/>
      <c r="L68" s="229"/>
      <c r="M68" s="224">
        <f t="shared" si="64"/>
        <v>0</v>
      </c>
      <c r="N68" s="224">
        <f t="shared" si="64"/>
        <v>0</v>
      </c>
      <c r="O68" s="231">
        <f t="shared" si="18"/>
        <v>0</v>
      </c>
      <c r="P68" s="392"/>
      <c r="Q68" s="387"/>
      <c r="R68" s="388">
        <f t="shared" si="65"/>
        <v>0</v>
      </c>
      <c r="S68" s="388">
        <f t="shared" si="65"/>
        <v>0</v>
      </c>
      <c r="T68" s="231">
        <f t="shared" si="1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5" customHeight="1" x14ac:dyDescent="0.25">
      <c r="A69" s="59" t="s">
        <v>134</v>
      </c>
      <c r="B69" s="59" t="s">
        <v>274</v>
      </c>
      <c r="C69" s="60"/>
      <c r="D69" s="60"/>
      <c r="E69" s="59"/>
      <c r="F69" s="25">
        <f t="shared" si="62"/>
        <v>0</v>
      </c>
      <c r="G69" s="74">
        <f>F69*'Consolidated Budget'!$C$9</f>
        <v>0</v>
      </c>
      <c r="H69" s="197">
        <f t="shared" si="63"/>
        <v>0</v>
      </c>
      <c r="I69" s="25">
        <f t="shared" si="63"/>
        <v>0</v>
      </c>
      <c r="J69" s="198"/>
      <c r="K69" s="223"/>
      <c r="L69" s="229"/>
      <c r="M69" s="224">
        <f t="shared" si="64"/>
        <v>0</v>
      </c>
      <c r="N69" s="224">
        <f t="shared" si="64"/>
        <v>0</v>
      </c>
      <c r="O69" s="231">
        <f t="shared" si="18"/>
        <v>0</v>
      </c>
      <c r="P69" s="392"/>
      <c r="Q69" s="387"/>
      <c r="R69" s="388">
        <f t="shared" si="65"/>
        <v>0</v>
      </c>
      <c r="S69" s="388">
        <f t="shared" si="65"/>
        <v>0</v>
      </c>
      <c r="T69" s="231">
        <f t="shared" si="1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5" customHeight="1" x14ac:dyDescent="0.25">
      <c r="A70" s="59" t="s">
        <v>135</v>
      </c>
      <c r="B70" s="59" t="s">
        <v>275</v>
      </c>
      <c r="C70" s="60"/>
      <c r="D70" s="60"/>
      <c r="E70" s="59"/>
      <c r="F70" s="25">
        <f t="shared" si="62"/>
        <v>0</v>
      </c>
      <c r="G70" s="74">
        <f>F70*'Consolidated Budget'!$C$9</f>
        <v>0</v>
      </c>
      <c r="H70" s="197">
        <f t="shared" si="63"/>
        <v>0</v>
      </c>
      <c r="I70" s="25">
        <f t="shared" si="63"/>
        <v>0</v>
      </c>
      <c r="J70" s="198"/>
      <c r="K70" s="223"/>
      <c r="L70" s="229"/>
      <c r="M70" s="224">
        <f t="shared" si="64"/>
        <v>0</v>
      </c>
      <c r="N70" s="224">
        <f t="shared" si="64"/>
        <v>0</v>
      </c>
      <c r="O70" s="231">
        <f t="shared" si="18"/>
        <v>0</v>
      </c>
      <c r="P70" s="392"/>
      <c r="Q70" s="387"/>
      <c r="R70" s="388">
        <f t="shared" si="65"/>
        <v>0</v>
      </c>
      <c r="S70" s="388">
        <f t="shared" si="65"/>
        <v>0</v>
      </c>
      <c r="T70" s="231">
        <f t="shared" si="1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5" customHeight="1" x14ac:dyDescent="0.25">
      <c r="A71" s="59" t="s">
        <v>136</v>
      </c>
      <c r="B71" s="59" t="s">
        <v>276</v>
      </c>
      <c r="C71" s="60"/>
      <c r="D71" s="60"/>
      <c r="E71" s="59"/>
      <c r="F71" s="25">
        <f t="shared" si="62"/>
        <v>0</v>
      </c>
      <c r="G71" s="74">
        <f>F71*'Consolidated Budget'!$C$9</f>
        <v>0</v>
      </c>
      <c r="H71" s="208">
        <f t="shared" si="63"/>
        <v>0</v>
      </c>
      <c r="I71" s="209">
        <f t="shared" si="63"/>
        <v>0</v>
      </c>
      <c r="J71" s="210"/>
      <c r="K71" s="225"/>
      <c r="L71" s="246"/>
      <c r="M71" s="226">
        <f t="shared" si="64"/>
        <v>0</v>
      </c>
      <c r="N71" s="226">
        <f t="shared" si="64"/>
        <v>0</v>
      </c>
      <c r="O71" s="232">
        <f t="shared" si="18"/>
        <v>0</v>
      </c>
      <c r="P71" s="393"/>
      <c r="Q71" s="390"/>
      <c r="R71" s="391">
        <f t="shared" si="65"/>
        <v>0</v>
      </c>
      <c r="S71" s="391">
        <f t="shared" si="65"/>
        <v>0</v>
      </c>
      <c r="T71" s="232">
        <f t="shared" si="1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5" customHeight="1" x14ac:dyDescent="0.25">
      <c r="A72" s="494" t="s">
        <v>137</v>
      </c>
      <c r="B72" s="65" t="s">
        <v>23</v>
      </c>
      <c r="C72" s="633"/>
      <c r="D72" s="634"/>
      <c r="E72" s="635"/>
      <c r="F72" s="66">
        <f>SUM(F73:F77)</f>
        <v>0</v>
      </c>
      <c r="G72" s="67">
        <f>SUM(G73:G77)</f>
        <v>0</v>
      </c>
      <c r="H72" s="138">
        <f>SUM(H73:H77)</f>
        <v>0</v>
      </c>
      <c r="I72" s="139">
        <f>SUM(I73:I77)</f>
        <v>0</v>
      </c>
      <c r="J72" s="140"/>
      <c r="K72" s="502">
        <f>SUM(K73:K77)</f>
        <v>0</v>
      </c>
      <c r="L72" s="503">
        <f>SUM(L73:L77)</f>
        <v>0</v>
      </c>
      <c r="M72" s="504">
        <f>SUM(M73:M77)</f>
        <v>0</v>
      </c>
      <c r="N72" s="504">
        <f>SUM(N73:N77)</f>
        <v>0</v>
      </c>
      <c r="O72" s="344">
        <f t="shared" si="18"/>
        <v>0</v>
      </c>
      <c r="P72" s="407">
        <f>SUM(P73:P77)</f>
        <v>0</v>
      </c>
      <c r="Q72" s="408">
        <f>SUM(Q73:Q77)</f>
        <v>0</v>
      </c>
      <c r="R72" s="409">
        <f>SUM(R73:R77)</f>
        <v>0</v>
      </c>
      <c r="S72" s="409">
        <f>SUM(S73:S77)</f>
        <v>0</v>
      </c>
      <c r="T72" s="344">
        <f t="shared" si="1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5" customHeight="1" x14ac:dyDescent="0.25">
      <c r="A73" s="59" t="s">
        <v>138</v>
      </c>
      <c r="B73" s="59"/>
      <c r="C73" s="60"/>
      <c r="D73" s="60"/>
      <c r="E73" s="59"/>
      <c r="F73" s="25">
        <f t="shared" ref="F73:F77" si="66">D73*E73</f>
        <v>0</v>
      </c>
      <c r="G73" s="74">
        <f>F73*'Consolidated Budget'!$C$9</f>
        <v>0</v>
      </c>
      <c r="H73" s="205">
        <f t="shared" ref="H73:I77" si="67">F73*$J$8</f>
        <v>0</v>
      </c>
      <c r="I73" s="206">
        <f t="shared" si="67"/>
        <v>0</v>
      </c>
      <c r="J73" s="207"/>
      <c r="K73" s="258"/>
      <c r="L73" s="259"/>
      <c r="M73" s="501">
        <f t="shared" ref="M73:N77" si="68">H73-K73</f>
        <v>0</v>
      </c>
      <c r="N73" s="501">
        <f t="shared" si="68"/>
        <v>0</v>
      </c>
      <c r="O73" s="480">
        <f t="shared" si="18"/>
        <v>0</v>
      </c>
      <c r="P73" s="403"/>
      <c r="Q73" s="384"/>
      <c r="R73" s="385">
        <f t="shared" ref="R73:S77" si="69">H73-P73</f>
        <v>0</v>
      </c>
      <c r="S73" s="385">
        <f t="shared" si="69"/>
        <v>0</v>
      </c>
      <c r="T73" s="480">
        <f t="shared" si="1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5" customHeight="1" x14ac:dyDescent="0.25">
      <c r="A74" s="59" t="s">
        <v>139</v>
      </c>
      <c r="B74" s="59"/>
      <c r="C74" s="60"/>
      <c r="D74" s="60"/>
      <c r="E74" s="59"/>
      <c r="F74" s="25">
        <f t="shared" ref="F74:F76" si="70">D74*E74</f>
        <v>0</v>
      </c>
      <c r="G74" s="74">
        <f>F74*'Consolidated Budget'!$C$9</f>
        <v>0</v>
      </c>
      <c r="H74" s="475">
        <f t="shared" ref="H74:H76" si="71">F74*$J$8</f>
        <v>0</v>
      </c>
      <c r="I74" s="476">
        <f t="shared" ref="I74:I76" si="72">G74*$J$8</f>
        <v>0</v>
      </c>
      <c r="J74" s="477"/>
      <c r="K74" s="258"/>
      <c r="L74" s="259"/>
      <c r="M74" s="501">
        <f t="shared" ref="M74:M76" si="73">H74-K74</f>
        <v>0</v>
      </c>
      <c r="N74" s="501">
        <f t="shared" ref="N74:N76" si="74">I74-L74</f>
        <v>0</v>
      </c>
      <c r="O74" s="480">
        <f t="shared" si="18"/>
        <v>0</v>
      </c>
      <c r="P74" s="403"/>
      <c r="Q74" s="384"/>
      <c r="R74" s="385">
        <f t="shared" ref="R74:R76" si="75">H74-P74</f>
        <v>0</v>
      </c>
      <c r="S74" s="385">
        <f t="shared" ref="S74:S76" si="76">I74-Q74</f>
        <v>0</v>
      </c>
      <c r="T74" s="480">
        <f t="shared" ref="T74:T76" si="77">IFERROR(Q74/I74,0)</f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5" customHeight="1" x14ac:dyDescent="0.25">
      <c r="A75" s="59" t="s">
        <v>140</v>
      </c>
      <c r="B75" s="59"/>
      <c r="C75" s="60"/>
      <c r="D75" s="60"/>
      <c r="E75" s="59"/>
      <c r="F75" s="25">
        <f t="shared" si="70"/>
        <v>0</v>
      </c>
      <c r="G75" s="74">
        <f>F75*'Consolidated Budget'!$C$9</f>
        <v>0</v>
      </c>
      <c r="H75" s="475">
        <f t="shared" si="71"/>
        <v>0</v>
      </c>
      <c r="I75" s="476">
        <f t="shared" si="72"/>
        <v>0</v>
      </c>
      <c r="J75" s="477"/>
      <c r="K75" s="258"/>
      <c r="L75" s="259"/>
      <c r="M75" s="501">
        <f t="shared" si="73"/>
        <v>0</v>
      </c>
      <c r="N75" s="501">
        <f t="shared" si="74"/>
        <v>0</v>
      </c>
      <c r="O75" s="480">
        <f t="shared" si="18"/>
        <v>0</v>
      </c>
      <c r="P75" s="403"/>
      <c r="Q75" s="384"/>
      <c r="R75" s="385">
        <f t="shared" si="75"/>
        <v>0</v>
      </c>
      <c r="S75" s="385">
        <f t="shared" si="76"/>
        <v>0</v>
      </c>
      <c r="T75" s="480">
        <f t="shared" si="77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5" customHeight="1" x14ac:dyDescent="0.25">
      <c r="A76" s="59" t="s">
        <v>141</v>
      </c>
      <c r="B76" s="59"/>
      <c r="C76" s="60"/>
      <c r="D76" s="60"/>
      <c r="E76" s="59"/>
      <c r="F76" s="25">
        <f t="shared" si="70"/>
        <v>0</v>
      </c>
      <c r="G76" s="74">
        <f>F76*'Consolidated Budget'!$C$9</f>
        <v>0</v>
      </c>
      <c r="H76" s="475">
        <f t="shared" si="71"/>
        <v>0</v>
      </c>
      <c r="I76" s="476">
        <f t="shared" si="72"/>
        <v>0</v>
      </c>
      <c r="J76" s="477"/>
      <c r="K76" s="258"/>
      <c r="L76" s="259"/>
      <c r="M76" s="501">
        <f t="shared" si="73"/>
        <v>0</v>
      </c>
      <c r="N76" s="501">
        <f t="shared" si="74"/>
        <v>0</v>
      </c>
      <c r="O76" s="480">
        <f t="shared" si="18"/>
        <v>0</v>
      </c>
      <c r="P76" s="403"/>
      <c r="Q76" s="384"/>
      <c r="R76" s="385">
        <f t="shared" si="75"/>
        <v>0</v>
      </c>
      <c r="S76" s="385">
        <f t="shared" si="76"/>
        <v>0</v>
      </c>
      <c r="T76" s="480">
        <f t="shared" si="77"/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5" customHeight="1" x14ac:dyDescent="0.25">
      <c r="A77" s="59" t="s">
        <v>142</v>
      </c>
      <c r="B77" s="59"/>
      <c r="C77" s="60"/>
      <c r="D77" s="60"/>
      <c r="E77" s="59"/>
      <c r="F77" s="25">
        <f t="shared" si="66"/>
        <v>0</v>
      </c>
      <c r="G77" s="74">
        <f>F77*'Consolidated Budget'!$C$9</f>
        <v>0</v>
      </c>
      <c r="H77" s="197">
        <f t="shared" si="67"/>
        <v>0</v>
      </c>
      <c r="I77" s="25">
        <f t="shared" si="67"/>
        <v>0</v>
      </c>
      <c r="J77" s="198"/>
      <c r="K77" s="223"/>
      <c r="L77" s="229"/>
      <c r="M77" s="224">
        <f t="shared" si="68"/>
        <v>0</v>
      </c>
      <c r="N77" s="224">
        <f t="shared" si="68"/>
        <v>0</v>
      </c>
      <c r="O77" s="231">
        <f t="shared" si="18"/>
        <v>0</v>
      </c>
      <c r="P77" s="392"/>
      <c r="Q77" s="387"/>
      <c r="R77" s="388">
        <f t="shared" si="69"/>
        <v>0</v>
      </c>
      <c r="S77" s="388">
        <f t="shared" si="69"/>
        <v>0</v>
      </c>
      <c r="T77" s="481">
        <f t="shared" si="19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5" customHeight="1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78">SUM(F79:F83)</f>
        <v>0</v>
      </c>
      <c r="G78" s="67">
        <f t="shared" si="78"/>
        <v>0</v>
      </c>
      <c r="H78" s="138">
        <f t="shared" si="78"/>
        <v>0</v>
      </c>
      <c r="I78" s="139">
        <f t="shared" si="78"/>
        <v>0</v>
      </c>
      <c r="J78" s="140"/>
      <c r="K78" s="502">
        <f t="shared" si="78"/>
        <v>0</v>
      </c>
      <c r="L78" s="503">
        <f t="shared" si="78"/>
        <v>0</v>
      </c>
      <c r="M78" s="504">
        <f t="shared" ref="M78:N78" si="79">SUM(M79:M83)</f>
        <v>0</v>
      </c>
      <c r="N78" s="504">
        <f t="shared" si="79"/>
        <v>0</v>
      </c>
      <c r="O78" s="344">
        <f t="shared" si="18"/>
        <v>0</v>
      </c>
      <c r="P78" s="407">
        <f t="shared" ref="P78:S78" si="80">SUM(P79:P83)</f>
        <v>0</v>
      </c>
      <c r="Q78" s="408">
        <f t="shared" si="80"/>
        <v>0</v>
      </c>
      <c r="R78" s="409">
        <f t="shared" si="80"/>
        <v>0</v>
      </c>
      <c r="S78" s="409">
        <f t="shared" si="80"/>
        <v>0</v>
      </c>
      <c r="T78" s="344">
        <f t="shared" si="1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5" customHeight="1" x14ac:dyDescent="0.25">
      <c r="A79" s="72" t="s">
        <v>144</v>
      </c>
      <c r="B79" s="59" t="s">
        <v>277</v>
      </c>
      <c r="C79" s="60"/>
      <c r="D79" s="60"/>
      <c r="E79" s="59"/>
      <c r="F79" s="25">
        <f t="shared" ref="F79:F83" si="81">D79*E79</f>
        <v>0</v>
      </c>
      <c r="G79" s="74">
        <f>F79*'Consolidated Budget'!$C$9</f>
        <v>0</v>
      </c>
      <c r="H79" s="205">
        <f t="shared" ref="H79:I83" si="82">F79*$J$8</f>
        <v>0</v>
      </c>
      <c r="I79" s="206">
        <f t="shared" si="82"/>
        <v>0</v>
      </c>
      <c r="J79" s="207"/>
      <c r="K79" s="220"/>
      <c r="L79" s="212"/>
      <c r="M79" s="222">
        <f t="shared" ref="M79:N83" si="83">H79-K79</f>
        <v>0</v>
      </c>
      <c r="N79" s="222">
        <f t="shared" si="83"/>
        <v>0</v>
      </c>
      <c r="O79" s="234">
        <f t="shared" si="18"/>
        <v>0</v>
      </c>
      <c r="P79" s="410"/>
      <c r="Q79" s="384"/>
      <c r="R79" s="385">
        <f t="shared" ref="R79:S83" si="84">H79-P79</f>
        <v>0</v>
      </c>
      <c r="S79" s="385">
        <f t="shared" si="84"/>
        <v>0</v>
      </c>
      <c r="T79" s="234">
        <f t="shared" si="1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5" customHeight="1" x14ac:dyDescent="0.25">
      <c r="A80" s="72" t="s">
        <v>145</v>
      </c>
      <c r="B80" s="59" t="s">
        <v>278</v>
      </c>
      <c r="C80" s="60"/>
      <c r="D80" s="60"/>
      <c r="E80" s="59"/>
      <c r="F80" s="25">
        <f t="shared" si="81"/>
        <v>0</v>
      </c>
      <c r="G80" s="74">
        <f>F80*'Consolidated Budget'!$C$9</f>
        <v>0</v>
      </c>
      <c r="H80" s="197">
        <f t="shared" si="82"/>
        <v>0</v>
      </c>
      <c r="I80" s="25">
        <f t="shared" si="82"/>
        <v>0</v>
      </c>
      <c r="J80" s="198"/>
      <c r="K80" s="223"/>
      <c r="L80" s="229"/>
      <c r="M80" s="224">
        <f t="shared" si="83"/>
        <v>0</v>
      </c>
      <c r="N80" s="224">
        <f t="shared" si="83"/>
        <v>0</v>
      </c>
      <c r="O80" s="231">
        <f t="shared" si="18"/>
        <v>0</v>
      </c>
      <c r="P80" s="392"/>
      <c r="Q80" s="387"/>
      <c r="R80" s="388">
        <f t="shared" si="84"/>
        <v>0</v>
      </c>
      <c r="S80" s="388">
        <f t="shared" si="84"/>
        <v>0</v>
      </c>
      <c r="T80" s="231">
        <f t="shared" si="1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5" customHeight="1" x14ac:dyDescent="0.25">
      <c r="A81" s="72" t="s">
        <v>146</v>
      </c>
      <c r="B81" s="59" t="s">
        <v>279</v>
      </c>
      <c r="C81" s="60"/>
      <c r="D81" s="60"/>
      <c r="E81" s="59"/>
      <c r="F81" s="25">
        <f t="shared" si="81"/>
        <v>0</v>
      </c>
      <c r="G81" s="74">
        <f>F81*'Consolidated Budget'!$C$9</f>
        <v>0</v>
      </c>
      <c r="H81" s="197">
        <f t="shared" si="82"/>
        <v>0</v>
      </c>
      <c r="I81" s="25">
        <f t="shared" si="82"/>
        <v>0</v>
      </c>
      <c r="J81" s="198"/>
      <c r="K81" s="223"/>
      <c r="L81" s="229"/>
      <c r="M81" s="224">
        <f t="shared" si="83"/>
        <v>0</v>
      </c>
      <c r="N81" s="224">
        <f t="shared" si="83"/>
        <v>0</v>
      </c>
      <c r="O81" s="231">
        <f t="shared" si="18"/>
        <v>0</v>
      </c>
      <c r="P81" s="392"/>
      <c r="Q81" s="387"/>
      <c r="R81" s="388">
        <f t="shared" si="84"/>
        <v>0</v>
      </c>
      <c r="S81" s="388">
        <f t="shared" si="84"/>
        <v>0</v>
      </c>
      <c r="T81" s="231">
        <f t="shared" si="1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5" customHeight="1" x14ac:dyDescent="0.25">
      <c r="A82" s="72" t="s">
        <v>147</v>
      </c>
      <c r="B82" s="59" t="s">
        <v>280</v>
      </c>
      <c r="C82" s="60"/>
      <c r="D82" s="60"/>
      <c r="E82" s="59"/>
      <c r="F82" s="25">
        <f t="shared" si="81"/>
        <v>0</v>
      </c>
      <c r="G82" s="74">
        <f>F82*'Consolidated Budget'!$C$9</f>
        <v>0</v>
      </c>
      <c r="H82" s="197">
        <f t="shared" si="82"/>
        <v>0</v>
      </c>
      <c r="I82" s="25">
        <f t="shared" si="82"/>
        <v>0</v>
      </c>
      <c r="J82" s="198"/>
      <c r="K82" s="223"/>
      <c r="L82" s="229"/>
      <c r="M82" s="224">
        <f t="shared" si="83"/>
        <v>0</v>
      </c>
      <c r="N82" s="224">
        <f t="shared" si="83"/>
        <v>0</v>
      </c>
      <c r="O82" s="231">
        <f t="shared" si="18"/>
        <v>0</v>
      </c>
      <c r="P82" s="392"/>
      <c r="Q82" s="387"/>
      <c r="R82" s="388">
        <f t="shared" si="84"/>
        <v>0</v>
      </c>
      <c r="S82" s="388">
        <f t="shared" si="84"/>
        <v>0</v>
      </c>
      <c r="T82" s="231">
        <f t="shared" si="1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5" customHeight="1" x14ac:dyDescent="0.25">
      <c r="A83" s="72" t="s">
        <v>148</v>
      </c>
      <c r="B83" s="59" t="s">
        <v>281</v>
      </c>
      <c r="C83" s="60"/>
      <c r="D83" s="60"/>
      <c r="E83" s="59"/>
      <c r="F83" s="25">
        <f t="shared" si="81"/>
        <v>0</v>
      </c>
      <c r="G83" s="74">
        <f>F83*'Consolidated Budget'!$C$9</f>
        <v>0</v>
      </c>
      <c r="H83" s="208">
        <f t="shared" si="82"/>
        <v>0</v>
      </c>
      <c r="I83" s="209">
        <f t="shared" si="82"/>
        <v>0</v>
      </c>
      <c r="J83" s="210"/>
      <c r="K83" s="225"/>
      <c r="L83" s="246"/>
      <c r="M83" s="226">
        <f t="shared" si="83"/>
        <v>0</v>
      </c>
      <c r="N83" s="226">
        <f t="shared" si="83"/>
        <v>0</v>
      </c>
      <c r="O83" s="232">
        <f t="shared" si="18"/>
        <v>0</v>
      </c>
      <c r="P83" s="393"/>
      <c r="Q83" s="390"/>
      <c r="R83" s="391">
        <f t="shared" si="84"/>
        <v>0</v>
      </c>
      <c r="S83" s="391">
        <f t="shared" si="84"/>
        <v>0</v>
      </c>
      <c r="T83" s="232">
        <f t="shared" si="1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5" customHeight="1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85">SUM(F85:F89)</f>
        <v>0</v>
      </c>
      <c r="G84" s="67">
        <f t="shared" si="85"/>
        <v>0</v>
      </c>
      <c r="H84" s="138">
        <f t="shared" si="85"/>
        <v>0</v>
      </c>
      <c r="I84" s="139">
        <f t="shared" si="85"/>
        <v>0</v>
      </c>
      <c r="J84" s="140"/>
      <c r="K84" s="502">
        <f t="shared" si="85"/>
        <v>0</v>
      </c>
      <c r="L84" s="503">
        <f t="shared" si="85"/>
        <v>0</v>
      </c>
      <c r="M84" s="504">
        <f t="shared" ref="M84:N84" si="86">SUM(M85:M89)</f>
        <v>0</v>
      </c>
      <c r="N84" s="504">
        <f t="shared" si="86"/>
        <v>0</v>
      </c>
      <c r="O84" s="344">
        <f t="shared" si="18"/>
        <v>0</v>
      </c>
      <c r="P84" s="407">
        <f t="shared" ref="P84:S84" si="87">SUM(P85:P89)</f>
        <v>0</v>
      </c>
      <c r="Q84" s="408">
        <f t="shared" si="87"/>
        <v>0</v>
      </c>
      <c r="R84" s="409">
        <f t="shared" si="87"/>
        <v>0</v>
      </c>
      <c r="S84" s="409">
        <f t="shared" si="87"/>
        <v>0</v>
      </c>
      <c r="T84" s="344">
        <f t="shared" si="1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5" customHeight="1" x14ac:dyDescent="0.25">
      <c r="A85" s="72" t="s">
        <v>150</v>
      </c>
      <c r="B85" s="59" t="s">
        <v>282</v>
      </c>
      <c r="C85" s="60"/>
      <c r="D85" s="60"/>
      <c r="E85" s="59"/>
      <c r="F85" s="25">
        <f t="shared" ref="F85:F89" si="88">D85*E85</f>
        <v>0</v>
      </c>
      <c r="G85" s="74">
        <f>F85*'Consolidated Budget'!$C$9</f>
        <v>0</v>
      </c>
      <c r="H85" s="205">
        <f t="shared" ref="H85:I89" si="89">F85*$J$8</f>
        <v>0</v>
      </c>
      <c r="I85" s="206">
        <f t="shared" si="89"/>
        <v>0</v>
      </c>
      <c r="J85" s="207"/>
      <c r="K85" s="220"/>
      <c r="L85" s="212"/>
      <c r="M85" s="222">
        <f t="shared" ref="M85:N89" si="90">H85-K85</f>
        <v>0</v>
      </c>
      <c r="N85" s="222">
        <f t="shared" si="90"/>
        <v>0</v>
      </c>
      <c r="O85" s="234">
        <f t="shared" si="18"/>
        <v>0</v>
      </c>
      <c r="P85" s="410"/>
      <c r="Q85" s="384"/>
      <c r="R85" s="385">
        <f t="shared" ref="R85:S89" si="91">H85-P85</f>
        <v>0</v>
      </c>
      <c r="S85" s="385">
        <f t="shared" si="91"/>
        <v>0</v>
      </c>
      <c r="T85" s="234">
        <f t="shared" si="1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5" customHeight="1" x14ac:dyDescent="0.25">
      <c r="A86" s="72" t="s">
        <v>151</v>
      </c>
      <c r="B86" s="59" t="s">
        <v>283</v>
      </c>
      <c r="C86" s="60"/>
      <c r="D86" s="60"/>
      <c r="E86" s="59"/>
      <c r="F86" s="25">
        <f t="shared" si="88"/>
        <v>0</v>
      </c>
      <c r="G86" s="74">
        <f>F86*'Consolidated Budget'!$C$9</f>
        <v>0</v>
      </c>
      <c r="H86" s="197">
        <f t="shared" si="89"/>
        <v>0</v>
      </c>
      <c r="I86" s="25">
        <f t="shared" si="89"/>
        <v>0</v>
      </c>
      <c r="J86" s="198"/>
      <c r="K86" s="223"/>
      <c r="L86" s="229"/>
      <c r="M86" s="224">
        <f t="shared" si="90"/>
        <v>0</v>
      </c>
      <c r="N86" s="224">
        <f t="shared" si="90"/>
        <v>0</v>
      </c>
      <c r="O86" s="231">
        <f t="shared" si="18"/>
        <v>0</v>
      </c>
      <c r="P86" s="392"/>
      <c r="Q86" s="387"/>
      <c r="R86" s="388">
        <f t="shared" si="91"/>
        <v>0</v>
      </c>
      <c r="S86" s="388">
        <f t="shared" si="91"/>
        <v>0</v>
      </c>
      <c r="T86" s="231">
        <f t="shared" si="1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5" customHeight="1" x14ac:dyDescent="0.25">
      <c r="A87" s="72" t="s">
        <v>152</v>
      </c>
      <c r="B87" s="59" t="s">
        <v>284</v>
      </c>
      <c r="C87" s="60"/>
      <c r="D87" s="60"/>
      <c r="E87" s="59"/>
      <c r="F87" s="25">
        <f t="shared" si="88"/>
        <v>0</v>
      </c>
      <c r="G87" s="74">
        <f>F87*'Consolidated Budget'!$C$9</f>
        <v>0</v>
      </c>
      <c r="H87" s="197">
        <f t="shared" si="89"/>
        <v>0</v>
      </c>
      <c r="I87" s="25">
        <f t="shared" si="89"/>
        <v>0</v>
      </c>
      <c r="J87" s="198"/>
      <c r="K87" s="223"/>
      <c r="L87" s="229"/>
      <c r="M87" s="224">
        <f t="shared" si="90"/>
        <v>0</v>
      </c>
      <c r="N87" s="224">
        <f t="shared" si="90"/>
        <v>0</v>
      </c>
      <c r="O87" s="231">
        <f t="shared" si="18"/>
        <v>0</v>
      </c>
      <c r="P87" s="392"/>
      <c r="Q87" s="387"/>
      <c r="R87" s="388">
        <f t="shared" si="91"/>
        <v>0</v>
      </c>
      <c r="S87" s="388">
        <f t="shared" si="91"/>
        <v>0</v>
      </c>
      <c r="T87" s="231">
        <f t="shared" si="1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5" customHeight="1" x14ac:dyDescent="0.25">
      <c r="A88" s="72" t="s">
        <v>153</v>
      </c>
      <c r="B88" s="59" t="s">
        <v>285</v>
      </c>
      <c r="C88" s="60"/>
      <c r="D88" s="60"/>
      <c r="E88" s="59"/>
      <c r="F88" s="25">
        <f t="shared" si="88"/>
        <v>0</v>
      </c>
      <c r="G88" s="74">
        <f>F88*'Consolidated Budget'!$C$9</f>
        <v>0</v>
      </c>
      <c r="H88" s="197">
        <f t="shared" si="89"/>
        <v>0</v>
      </c>
      <c r="I88" s="25">
        <f t="shared" si="89"/>
        <v>0</v>
      </c>
      <c r="J88" s="198"/>
      <c r="K88" s="223"/>
      <c r="L88" s="229"/>
      <c r="M88" s="224">
        <f t="shared" si="90"/>
        <v>0</v>
      </c>
      <c r="N88" s="224">
        <f t="shared" si="90"/>
        <v>0</v>
      </c>
      <c r="O88" s="231">
        <f t="shared" si="18"/>
        <v>0</v>
      </c>
      <c r="P88" s="392"/>
      <c r="Q88" s="387"/>
      <c r="R88" s="388">
        <f t="shared" si="91"/>
        <v>0</v>
      </c>
      <c r="S88" s="388">
        <f t="shared" si="91"/>
        <v>0</v>
      </c>
      <c r="T88" s="231">
        <f t="shared" si="1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5" customHeight="1" x14ac:dyDescent="0.25">
      <c r="A89" s="72" t="s">
        <v>154</v>
      </c>
      <c r="B89" s="59" t="s">
        <v>286</v>
      </c>
      <c r="C89" s="60"/>
      <c r="D89" s="60"/>
      <c r="E89" s="59"/>
      <c r="F89" s="25">
        <f t="shared" si="88"/>
        <v>0</v>
      </c>
      <c r="G89" s="74">
        <f>F89*'Consolidated Budget'!$C$9</f>
        <v>0</v>
      </c>
      <c r="H89" s="208">
        <f t="shared" si="89"/>
        <v>0</v>
      </c>
      <c r="I89" s="209">
        <f t="shared" si="89"/>
        <v>0</v>
      </c>
      <c r="J89" s="210"/>
      <c r="K89" s="225"/>
      <c r="L89" s="246"/>
      <c r="M89" s="226">
        <f t="shared" si="90"/>
        <v>0</v>
      </c>
      <c r="N89" s="226">
        <f t="shared" si="90"/>
        <v>0</v>
      </c>
      <c r="O89" s="232">
        <f t="shared" si="18"/>
        <v>0</v>
      </c>
      <c r="P89" s="393"/>
      <c r="Q89" s="390"/>
      <c r="R89" s="391">
        <f t="shared" si="91"/>
        <v>0</v>
      </c>
      <c r="S89" s="391">
        <f t="shared" si="91"/>
        <v>0</v>
      </c>
      <c r="T89" s="232">
        <f t="shared" si="1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5" customHeight="1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92">SUM(F91:F95)</f>
        <v>0</v>
      </c>
      <c r="G90" s="67">
        <f t="shared" si="92"/>
        <v>0</v>
      </c>
      <c r="H90" s="138">
        <f t="shared" si="92"/>
        <v>0</v>
      </c>
      <c r="I90" s="139">
        <f t="shared" si="92"/>
        <v>0</v>
      </c>
      <c r="J90" s="140"/>
      <c r="K90" s="502">
        <f t="shared" si="92"/>
        <v>0</v>
      </c>
      <c r="L90" s="503">
        <f t="shared" si="92"/>
        <v>0</v>
      </c>
      <c r="M90" s="504">
        <f t="shared" ref="M90:N90" si="93">SUM(M91:M95)</f>
        <v>0</v>
      </c>
      <c r="N90" s="504">
        <f t="shared" si="93"/>
        <v>0</v>
      </c>
      <c r="O90" s="344">
        <f t="shared" si="18"/>
        <v>0</v>
      </c>
      <c r="P90" s="407">
        <f t="shared" ref="P90:S90" si="94">SUM(P91:P95)</f>
        <v>0</v>
      </c>
      <c r="Q90" s="408">
        <f t="shared" si="94"/>
        <v>0</v>
      </c>
      <c r="R90" s="409">
        <f t="shared" si="94"/>
        <v>0</v>
      </c>
      <c r="S90" s="409">
        <f t="shared" si="94"/>
        <v>0</v>
      </c>
      <c r="T90" s="344">
        <f t="shared" si="1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5" customHeight="1" x14ac:dyDescent="0.25">
      <c r="A91" s="72" t="s">
        <v>156</v>
      </c>
      <c r="B91" s="59" t="s">
        <v>287</v>
      </c>
      <c r="C91" s="60"/>
      <c r="D91" s="60"/>
      <c r="E91" s="59"/>
      <c r="F91" s="25">
        <f t="shared" ref="F91:F95" si="95">D91*E91</f>
        <v>0</v>
      </c>
      <c r="G91" s="74">
        <f>F91*'Consolidated Budget'!$C$9</f>
        <v>0</v>
      </c>
      <c r="H91" s="205">
        <f t="shared" ref="H91:I95" si="96">F91*$J$8</f>
        <v>0</v>
      </c>
      <c r="I91" s="206">
        <f t="shared" si="96"/>
        <v>0</v>
      </c>
      <c r="J91" s="207"/>
      <c r="K91" s="258"/>
      <c r="L91" s="259"/>
      <c r="M91" s="501">
        <f t="shared" ref="M91:N95" si="97">H91-K91</f>
        <v>0</v>
      </c>
      <c r="N91" s="501">
        <f t="shared" si="97"/>
        <v>0</v>
      </c>
      <c r="O91" s="480">
        <f t="shared" si="18"/>
        <v>0</v>
      </c>
      <c r="P91" s="403"/>
      <c r="Q91" s="384"/>
      <c r="R91" s="385">
        <f t="shared" ref="R91:S95" si="98">H91-P91</f>
        <v>0</v>
      </c>
      <c r="S91" s="385">
        <f t="shared" si="98"/>
        <v>0</v>
      </c>
      <c r="T91" s="452">
        <f t="shared" si="1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5" customHeight="1" x14ac:dyDescent="0.25">
      <c r="A92" s="72" t="s">
        <v>157</v>
      </c>
      <c r="B92" s="59" t="s">
        <v>288</v>
      </c>
      <c r="C92" s="60"/>
      <c r="D92" s="60"/>
      <c r="E92" s="59"/>
      <c r="F92" s="25">
        <f t="shared" si="95"/>
        <v>0</v>
      </c>
      <c r="G92" s="74">
        <f>F92*'Consolidated Budget'!$C$9</f>
        <v>0</v>
      </c>
      <c r="H92" s="197">
        <f t="shared" si="96"/>
        <v>0</v>
      </c>
      <c r="I92" s="25">
        <f t="shared" si="96"/>
        <v>0</v>
      </c>
      <c r="J92" s="198"/>
      <c r="K92" s="223"/>
      <c r="L92" s="229"/>
      <c r="M92" s="224">
        <f t="shared" si="97"/>
        <v>0</v>
      </c>
      <c r="N92" s="224">
        <f t="shared" si="97"/>
        <v>0</v>
      </c>
      <c r="O92" s="231">
        <f t="shared" si="18"/>
        <v>0</v>
      </c>
      <c r="P92" s="392"/>
      <c r="Q92" s="387"/>
      <c r="R92" s="388">
        <f t="shared" si="98"/>
        <v>0</v>
      </c>
      <c r="S92" s="388">
        <f t="shared" si="98"/>
        <v>0</v>
      </c>
      <c r="T92" s="231">
        <f t="shared" si="1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5" customHeight="1" x14ac:dyDescent="0.25">
      <c r="A93" s="72" t="s">
        <v>158</v>
      </c>
      <c r="B93" s="59" t="s">
        <v>289</v>
      </c>
      <c r="C93" s="60"/>
      <c r="D93" s="60"/>
      <c r="E93" s="59"/>
      <c r="F93" s="25">
        <f t="shared" si="95"/>
        <v>0</v>
      </c>
      <c r="G93" s="74">
        <f>F93*'Consolidated Budget'!$C$9</f>
        <v>0</v>
      </c>
      <c r="H93" s="197">
        <f t="shared" si="96"/>
        <v>0</v>
      </c>
      <c r="I93" s="25">
        <f t="shared" si="96"/>
        <v>0</v>
      </c>
      <c r="J93" s="198"/>
      <c r="K93" s="223"/>
      <c r="L93" s="229"/>
      <c r="M93" s="224">
        <f t="shared" si="97"/>
        <v>0</v>
      </c>
      <c r="N93" s="224">
        <f t="shared" si="97"/>
        <v>0</v>
      </c>
      <c r="O93" s="231">
        <f t="shared" si="18"/>
        <v>0</v>
      </c>
      <c r="P93" s="392"/>
      <c r="Q93" s="387"/>
      <c r="R93" s="388">
        <f t="shared" si="98"/>
        <v>0</v>
      </c>
      <c r="S93" s="388">
        <f t="shared" si="98"/>
        <v>0</v>
      </c>
      <c r="T93" s="231">
        <f t="shared" si="1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5" customHeight="1" x14ac:dyDescent="0.25">
      <c r="A94" s="72" t="s">
        <v>159</v>
      </c>
      <c r="B94" s="59" t="s">
        <v>290</v>
      </c>
      <c r="C94" s="60"/>
      <c r="D94" s="60"/>
      <c r="E94" s="59"/>
      <c r="F94" s="25">
        <f t="shared" si="95"/>
        <v>0</v>
      </c>
      <c r="G94" s="74">
        <f>F94*'Consolidated Budget'!$C$9</f>
        <v>0</v>
      </c>
      <c r="H94" s="197">
        <f t="shared" si="96"/>
        <v>0</v>
      </c>
      <c r="I94" s="25">
        <f t="shared" si="96"/>
        <v>0</v>
      </c>
      <c r="J94" s="198"/>
      <c r="K94" s="223"/>
      <c r="L94" s="229"/>
      <c r="M94" s="224">
        <f t="shared" si="97"/>
        <v>0</v>
      </c>
      <c r="N94" s="224">
        <f t="shared" si="97"/>
        <v>0</v>
      </c>
      <c r="O94" s="231">
        <f t="shared" ref="O94:O102" si="99">IFERROR(L94/I94,0)</f>
        <v>0</v>
      </c>
      <c r="P94" s="392"/>
      <c r="Q94" s="387"/>
      <c r="R94" s="388">
        <f t="shared" si="98"/>
        <v>0</v>
      </c>
      <c r="S94" s="388">
        <f t="shared" si="98"/>
        <v>0</v>
      </c>
      <c r="T94" s="231">
        <f t="shared" ref="T94:T102" si="100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5" customHeight="1" x14ac:dyDescent="0.25">
      <c r="A95" s="72" t="s">
        <v>160</v>
      </c>
      <c r="B95" s="59" t="s">
        <v>291</v>
      </c>
      <c r="C95" s="60"/>
      <c r="D95" s="60"/>
      <c r="E95" s="59"/>
      <c r="F95" s="25">
        <f t="shared" si="95"/>
        <v>0</v>
      </c>
      <c r="G95" s="74">
        <f>F95*'Consolidated Budget'!$C$9</f>
        <v>0</v>
      </c>
      <c r="H95" s="208">
        <f t="shared" si="96"/>
        <v>0</v>
      </c>
      <c r="I95" s="209">
        <f t="shared" si="96"/>
        <v>0</v>
      </c>
      <c r="J95" s="210"/>
      <c r="K95" s="225"/>
      <c r="L95" s="246"/>
      <c r="M95" s="226">
        <f t="shared" si="97"/>
        <v>0</v>
      </c>
      <c r="N95" s="226">
        <f t="shared" si="97"/>
        <v>0</v>
      </c>
      <c r="O95" s="232">
        <f t="shared" si="99"/>
        <v>0</v>
      </c>
      <c r="P95" s="393"/>
      <c r="Q95" s="390"/>
      <c r="R95" s="391">
        <f t="shared" si="98"/>
        <v>0</v>
      </c>
      <c r="S95" s="391">
        <f t="shared" si="98"/>
        <v>0</v>
      </c>
      <c r="T95" s="232">
        <f t="shared" si="100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5" customHeight="1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101">SUM(F97:F101)</f>
        <v>0</v>
      </c>
      <c r="G96" s="67">
        <f t="shared" si="101"/>
        <v>0</v>
      </c>
      <c r="H96" s="138">
        <f t="shared" si="101"/>
        <v>0</v>
      </c>
      <c r="I96" s="139">
        <f t="shared" si="101"/>
        <v>0</v>
      </c>
      <c r="J96" s="140"/>
      <c r="K96" s="502">
        <f t="shared" si="101"/>
        <v>0</v>
      </c>
      <c r="L96" s="503">
        <f t="shared" si="101"/>
        <v>0</v>
      </c>
      <c r="M96" s="504">
        <f t="shared" ref="M96:N96" si="102">SUM(M97:M101)</f>
        <v>0</v>
      </c>
      <c r="N96" s="504">
        <f t="shared" si="102"/>
        <v>0</v>
      </c>
      <c r="O96" s="344">
        <f t="shared" si="99"/>
        <v>0</v>
      </c>
      <c r="P96" s="407">
        <f t="shared" ref="P96:S96" si="103">SUM(P97:P101)</f>
        <v>0</v>
      </c>
      <c r="Q96" s="408">
        <f t="shared" si="103"/>
        <v>0</v>
      </c>
      <c r="R96" s="409">
        <f t="shared" si="103"/>
        <v>0</v>
      </c>
      <c r="S96" s="409">
        <f t="shared" si="103"/>
        <v>0</v>
      </c>
      <c r="T96" s="344">
        <f t="shared" si="100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5" customHeight="1" x14ac:dyDescent="0.25">
      <c r="A97" s="72" t="s">
        <v>162</v>
      </c>
      <c r="B97" s="59" t="s">
        <v>255</v>
      </c>
      <c r="C97" s="60"/>
      <c r="D97" s="60"/>
      <c r="E97" s="59"/>
      <c r="F97" s="25">
        <f t="shared" ref="F97:F101" si="104">D97*E97</f>
        <v>0</v>
      </c>
      <c r="G97" s="74">
        <f>F97*'Consolidated Budget'!$C$9</f>
        <v>0</v>
      </c>
      <c r="H97" s="205">
        <f t="shared" ref="H97:I101" si="105">F97*$J$8</f>
        <v>0</v>
      </c>
      <c r="I97" s="206">
        <f t="shared" si="105"/>
        <v>0</v>
      </c>
      <c r="J97" s="207"/>
      <c r="K97" s="258"/>
      <c r="L97" s="259"/>
      <c r="M97" s="501">
        <f t="shared" ref="M97:N101" si="106">H97-K97</f>
        <v>0</v>
      </c>
      <c r="N97" s="501">
        <f t="shared" si="106"/>
        <v>0</v>
      </c>
      <c r="O97" s="480">
        <f t="shared" si="99"/>
        <v>0</v>
      </c>
      <c r="P97" s="403"/>
      <c r="Q97" s="384"/>
      <c r="R97" s="385">
        <f t="shared" ref="R97:S101" si="107">H97-P97</f>
        <v>0</v>
      </c>
      <c r="S97" s="385">
        <f t="shared" si="107"/>
        <v>0</v>
      </c>
      <c r="T97" s="452">
        <f t="shared" si="100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5" customHeight="1" x14ac:dyDescent="0.25">
      <c r="A98" s="72" t="s">
        <v>163</v>
      </c>
      <c r="B98" s="59" t="s">
        <v>256</v>
      </c>
      <c r="C98" s="60"/>
      <c r="D98" s="60"/>
      <c r="E98" s="59"/>
      <c r="F98" s="25">
        <f t="shared" si="104"/>
        <v>0</v>
      </c>
      <c r="G98" s="74">
        <f>F98*'Consolidated Budget'!$C$9</f>
        <v>0</v>
      </c>
      <c r="H98" s="197">
        <f t="shared" si="105"/>
        <v>0</v>
      </c>
      <c r="I98" s="25">
        <f t="shared" si="105"/>
        <v>0</v>
      </c>
      <c r="J98" s="198"/>
      <c r="K98" s="223"/>
      <c r="L98" s="229"/>
      <c r="M98" s="224">
        <f t="shared" si="106"/>
        <v>0</v>
      </c>
      <c r="N98" s="224">
        <f t="shared" si="106"/>
        <v>0</v>
      </c>
      <c r="O98" s="231">
        <f t="shared" si="99"/>
        <v>0</v>
      </c>
      <c r="P98" s="392"/>
      <c r="Q98" s="387"/>
      <c r="R98" s="388">
        <f t="shared" si="107"/>
        <v>0</v>
      </c>
      <c r="S98" s="388">
        <f t="shared" si="107"/>
        <v>0</v>
      </c>
      <c r="T98" s="231">
        <f t="shared" si="100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5" customHeight="1" x14ac:dyDescent="0.25">
      <c r="A99" s="72" t="s">
        <v>164</v>
      </c>
      <c r="B99" s="59" t="s">
        <v>257</v>
      </c>
      <c r="C99" s="60"/>
      <c r="D99" s="60"/>
      <c r="E99" s="59"/>
      <c r="F99" s="25">
        <f t="shared" si="104"/>
        <v>0</v>
      </c>
      <c r="G99" s="74">
        <f>F99*'Consolidated Budget'!$C$9</f>
        <v>0</v>
      </c>
      <c r="H99" s="197">
        <f t="shared" si="105"/>
        <v>0</v>
      </c>
      <c r="I99" s="25">
        <f t="shared" si="105"/>
        <v>0</v>
      </c>
      <c r="J99" s="198"/>
      <c r="K99" s="223"/>
      <c r="L99" s="229"/>
      <c r="M99" s="224">
        <f t="shared" si="106"/>
        <v>0</v>
      </c>
      <c r="N99" s="224">
        <f t="shared" si="106"/>
        <v>0</v>
      </c>
      <c r="O99" s="231">
        <f t="shared" si="99"/>
        <v>0</v>
      </c>
      <c r="P99" s="392"/>
      <c r="Q99" s="387"/>
      <c r="R99" s="388">
        <f t="shared" si="107"/>
        <v>0</v>
      </c>
      <c r="S99" s="388">
        <f t="shared" si="107"/>
        <v>0</v>
      </c>
      <c r="T99" s="231">
        <f t="shared" si="100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5" customHeight="1" x14ac:dyDescent="0.25">
      <c r="A100" s="72" t="s">
        <v>165</v>
      </c>
      <c r="B100" s="59" t="s">
        <v>258</v>
      </c>
      <c r="C100" s="60"/>
      <c r="D100" s="60"/>
      <c r="E100" s="59"/>
      <c r="F100" s="25">
        <f t="shared" si="104"/>
        <v>0</v>
      </c>
      <c r="G100" s="74">
        <f>F100*'Consolidated Budget'!$C$9</f>
        <v>0</v>
      </c>
      <c r="H100" s="197">
        <f t="shared" si="105"/>
        <v>0</v>
      </c>
      <c r="I100" s="25">
        <f t="shared" si="105"/>
        <v>0</v>
      </c>
      <c r="J100" s="198"/>
      <c r="K100" s="223"/>
      <c r="L100" s="229"/>
      <c r="M100" s="224">
        <f t="shared" si="106"/>
        <v>0</v>
      </c>
      <c r="N100" s="224">
        <f t="shared" si="106"/>
        <v>0</v>
      </c>
      <c r="O100" s="231">
        <f t="shared" si="99"/>
        <v>0</v>
      </c>
      <c r="P100" s="392"/>
      <c r="Q100" s="387"/>
      <c r="R100" s="388">
        <f t="shared" si="107"/>
        <v>0</v>
      </c>
      <c r="S100" s="388">
        <f t="shared" si="107"/>
        <v>0</v>
      </c>
      <c r="T100" s="231">
        <f t="shared" si="100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5" customHeight="1" x14ac:dyDescent="0.25">
      <c r="A101" s="72" t="s">
        <v>166</v>
      </c>
      <c r="B101" s="59" t="s">
        <v>259</v>
      </c>
      <c r="C101" s="60"/>
      <c r="D101" s="60"/>
      <c r="E101" s="59"/>
      <c r="F101" s="25">
        <f t="shared" si="104"/>
        <v>0</v>
      </c>
      <c r="G101" s="74">
        <f>F101*'Consolidated Budget'!$C$9</f>
        <v>0</v>
      </c>
      <c r="H101" s="197">
        <f t="shared" si="105"/>
        <v>0</v>
      </c>
      <c r="I101" s="25">
        <f t="shared" si="105"/>
        <v>0</v>
      </c>
      <c r="J101" s="250"/>
      <c r="K101" s="225"/>
      <c r="L101" s="246"/>
      <c r="M101" s="226">
        <f t="shared" si="106"/>
        <v>0</v>
      </c>
      <c r="N101" s="226">
        <f t="shared" si="106"/>
        <v>0</v>
      </c>
      <c r="O101" s="232">
        <f t="shared" si="99"/>
        <v>0</v>
      </c>
      <c r="P101" s="393"/>
      <c r="Q101" s="390"/>
      <c r="R101" s="391">
        <f t="shared" si="107"/>
        <v>0</v>
      </c>
      <c r="S101" s="391">
        <f t="shared" si="107"/>
        <v>0</v>
      </c>
      <c r="T101" s="232">
        <f t="shared" si="100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5" customHeight="1" thickBot="1" x14ac:dyDescent="0.35">
      <c r="A102" s="508"/>
      <c r="B102" s="509" t="s">
        <v>167</v>
      </c>
      <c r="C102" s="638"/>
      <c r="D102" s="639"/>
      <c r="E102" s="640"/>
      <c r="F102" s="90">
        <f>F30+F36+F42+F48+F54+F60+F66+F72+F78+F84+F90+F96</f>
        <v>0</v>
      </c>
      <c r="G102" s="137">
        <f>G30+G36+G42+G48+G54+G60+G66+G72+G78+G84+G90+G96</f>
        <v>0</v>
      </c>
      <c r="H102" s="281">
        <f>H30+H36+H42+H48+H54+H60+H66+H72+H78+H84+H90+H96</f>
        <v>0</v>
      </c>
      <c r="I102" s="282">
        <f>I30+I36+I42+I48+I54+I60+I66+I72+I78+I84+I90+I96</f>
        <v>0</v>
      </c>
      <c r="J102" s="283"/>
      <c r="K102" s="284">
        <f>K30+K36+K42+K48+K54+K60+K66+K72+K78+K84+K90+K96</f>
        <v>0</v>
      </c>
      <c r="L102" s="285">
        <f>L30+L36+L42+L48+L54+L60+L66+L72+L78+L84+L90+L96</f>
        <v>0</v>
      </c>
      <c r="M102" s="286">
        <f>M30+M36+M42+M48+M54+M60+M66+M72+M78+M84+M90+M96</f>
        <v>0</v>
      </c>
      <c r="N102" s="286">
        <f>N30+N36+N42+N48+N54+N60+N66+N72+N78+N84+N90+N96</f>
        <v>0</v>
      </c>
      <c r="O102" s="295">
        <f t="shared" si="99"/>
        <v>0</v>
      </c>
      <c r="P102" s="411">
        <f>P30+P36+P42+P48+P54+P60+P66+P72+P78+P84+P90+P96</f>
        <v>0</v>
      </c>
      <c r="Q102" s="412">
        <f>Q30+Q36+Q42+Q48+Q54+Q60+Q66+Q72+Q78+Q84+Q90+Q96</f>
        <v>0</v>
      </c>
      <c r="R102" s="413">
        <f>R30+R36+R42+R48+R54+R60+R66+R72+R78+R84+R90+R96</f>
        <v>0</v>
      </c>
      <c r="S102" s="413">
        <f>S30+S36+S42+S48+S54+S60+S66+S72+S78+S84+S90+S96</f>
        <v>0</v>
      </c>
      <c r="T102" s="295">
        <f t="shared" si="100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5" customHeight="1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5" customHeight="1" thickBot="1" x14ac:dyDescent="0.35">
      <c r="A104" s="260">
        <v>3</v>
      </c>
      <c r="B104" s="261" t="s">
        <v>168</v>
      </c>
      <c r="C104" s="262"/>
      <c r="D104" s="263"/>
      <c r="E104" s="264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5" customHeight="1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:O114" si="108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09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5" customHeight="1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:F108" si="110">D106*E106</f>
        <v>0</v>
      </c>
      <c r="G106" s="74">
        <f>F106*'Consolidated Budget'!$C$9</f>
        <v>0</v>
      </c>
      <c r="H106" s="205">
        <f t="shared" ref="H106:I108" si="111">F106*$J$8</f>
        <v>0</v>
      </c>
      <c r="I106" s="206">
        <f t="shared" si="111"/>
        <v>0</v>
      </c>
      <c r="J106" s="207"/>
      <c r="K106" s="220"/>
      <c r="L106" s="212"/>
      <c r="M106" s="222">
        <f t="shared" ref="M106:N106" si="112">H106-K106</f>
        <v>0</v>
      </c>
      <c r="N106" s="222">
        <f t="shared" si="112"/>
        <v>0</v>
      </c>
      <c r="O106" s="234">
        <f t="shared" si="108"/>
        <v>0</v>
      </c>
      <c r="P106" s="410"/>
      <c r="Q106" s="384"/>
      <c r="R106" s="385">
        <f t="shared" ref="R106:S108" si="113">H106-P106</f>
        <v>0</v>
      </c>
      <c r="S106" s="385">
        <f t="shared" si="113"/>
        <v>0</v>
      </c>
      <c r="T106" s="234">
        <f t="shared" si="109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5" customHeight="1" x14ac:dyDescent="0.25">
      <c r="A107" s="72" t="s">
        <v>172</v>
      </c>
      <c r="B107" s="59" t="s">
        <v>173</v>
      </c>
      <c r="C107" s="60"/>
      <c r="D107" s="60"/>
      <c r="E107" s="59"/>
      <c r="F107" s="25">
        <f t="shared" si="110"/>
        <v>0</v>
      </c>
      <c r="G107" s="74">
        <f>F107*'Consolidated Budget'!$C$9</f>
        <v>0</v>
      </c>
      <c r="H107" s="475">
        <f t="shared" si="111"/>
        <v>0</v>
      </c>
      <c r="I107" s="476">
        <f t="shared" si="111"/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si="113"/>
        <v>0</v>
      </c>
      <c r="S107" s="385">
        <f t="shared" si="113"/>
        <v>0</v>
      </c>
      <c r="T107" s="234">
        <f t="shared" si="109"/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5" customHeight="1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10"/>
        <v>0</v>
      </c>
      <c r="G108" s="74">
        <f>F108*'Consolidated Budget'!$C$9</f>
        <v>0</v>
      </c>
      <c r="H108" s="475">
        <f t="shared" si="111"/>
        <v>0</v>
      </c>
      <c r="I108" s="476">
        <f t="shared" si="111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13"/>
        <v>0</v>
      </c>
      <c r="S108" s="385">
        <f t="shared" si="113"/>
        <v>0</v>
      </c>
      <c r="T108" s="234">
        <f t="shared" si="109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5" customHeight="1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14">SUM(F110:F113)</f>
        <v>0</v>
      </c>
      <c r="G109" s="142">
        <f t="shared" si="114"/>
        <v>0</v>
      </c>
      <c r="H109" s="143">
        <f t="shared" si="114"/>
        <v>0</v>
      </c>
      <c r="I109" s="251">
        <f t="shared" si="114"/>
        <v>0</v>
      </c>
      <c r="J109" s="252"/>
      <c r="K109" s="319">
        <f t="shared" si="114"/>
        <v>0</v>
      </c>
      <c r="L109" s="320">
        <f t="shared" si="114"/>
        <v>0</v>
      </c>
      <c r="M109" s="513">
        <f t="shared" ref="M109:N109" si="115">SUM(M110:M113)</f>
        <v>0</v>
      </c>
      <c r="N109" s="513">
        <f t="shared" si="115"/>
        <v>0</v>
      </c>
      <c r="O109" s="453">
        <f t="shared" si="108"/>
        <v>0</v>
      </c>
      <c r="P109" s="419">
        <f t="shared" ref="P109:S109" si="116">SUM(P110:P113)</f>
        <v>0</v>
      </c>
      <c r="Q109" s="420">
        <f t="shared" si="116"/>
        <v>0</v>
      </c>
      <c r="R109" s="421">
        <f t="shared" si="116"/>
        <v>0</v>
      </c>
      <c r="S109" s="421">
        <f t="shared" si="116"/>
        <v>0</v>
      </c>
      <c r="T109" s="456">
        <f t="shared" si="109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5" customHeight="1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17">D110*E110</f>
        <v>0</v>
      </c>
      <c r="G110" s="74">
        <f>F110*'Consolidated Budget'!$C$9</f>
        <v>0</v>
      </c>
      <c r="H110" s="205">
        <f t="shared" ref="H110:I113" si="118">F110*$J$8</f>
        <v>0</v>
      </c>
      <c r="I110" s="206">
        <f t="shared" si="118"/>
        <v>0</v>
      </c>
      <c r="J110" s="207"/>
      <c r="K110" s="220"/>
      <c r="L110" s="212"/>
      <c r="M110" s="222">
        <f t="shared" ref="M110:N113" si="119">H110-K110</f>
        <v>0</v>
      </c>
      <c r="N110" s="222">
        <f t="shared" si="119"/>
        <v>0</v>
      </c>
      <c r="O110" s="234">
        <f t="shared" si="108"/>
        <v>0</v>
      </c>
      <c r="P110" s="410"/>
      <c r="Q110" s="384"/>
      <c r="R110" s="385">
        <f t="shared" ref="R110:S113" si="120">H110-P110</f>
        <v>0</v>
      </c>
      <c r="S110" s="385">
        <f t="shared" si="120"/>
        <v>0</v>
      </c>
      <c r="T110" s="234">
        <f t="shared" si="109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5" customHeight="1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17"/>
        <v>0</v>
      </c>
      <c r="G111" s="74">
        <f>F111*'Consolidated Budget'!$C$9</f>
        <v>0</v>
      </c>
      <c r="H111" s="197">
        <f t="shared" si="118"/>
        <v>0</v>
      </c>
      <c r="I111" s="25">
        <f t="shared" si="118"/>
        <v>0</v>
      </c>
      <c r="J111" s="198"/>
      <c r="K111" s="223"/>
      <c r="L111" s="229"/>
      <c r="M111" s="224">
        <f t="shared" si="119"/>
        <v>0</v>
      </c>
      <c r="N111" s="224">
        <f t="shared" si="119"/>
        <v>0</v>
      </c>
      <c r="O111" s="231">
        <f t="shared" si="108"/>
        <v>0</v>
      </c>
      <c r="P111" s="392"/>
      <c r="Q111" s="387"/>
      <c r="R111" s="388">
        <f t="shared" si="120"/>
        <v>0</v>
      </c>
      <c r="S111" s="388">
        <f t="shared" si="120"/>
        <v>0</v>
      </c>
      <c r="T111" s="231">
        <f t="shared" si="109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5" customHeight="1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17"/>
        <v>0</v>
      </c>
      <c r="G112" s="74">
        <f>F112*'Consolidated Budget'!$C$9</f>
        <v>0</v>
      </c>
      <c r="H112" s="197">
        <f t="shared" si="118"/>
        <v>0</v>
      </c>
      <c r="I112" s="25">
        <f t="shared" si="118"/>
        <v>0</v>
      </c>
      <c r="J112" s="198"/>
      <c r="K112" s="223"/>
      <c r="L112" s="229"/>
      <c r="M112" s="224">
        <f t="shared" si="119"/>
        <v>0</v>
      </c>
      <c r="N112" s="224">
        <f t="shared" si="119"/>
        <v>0</v>
      </c>
      <c r="O112" s="231">
        <f t="shared" si="108"/>
        <v>0</v>
      </c>
      <c r="P112" s="392"/>
      <c r="Q112" s="387"/>
      <c r="R112" s="388">
        <f t="shared" si="120"/>
        <v>0</v>
      </c>
      <c r="S112" s="388">
        <f t="shared" si="120"/>
        <v>0</v>
      </c>
      <c r="T112" s="231">
        <f t="shared" si="109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5" customHeight="1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17"/>
        <v>0</v>
      </c>
      <c r="G113" s="74">
        <f>F113*'Consolidated Budget'!$C$9</f>
        <v>0</v>
      </c>
      <c r="H113" s="208">
        <f t="shared" si="118"/>
        <v>0</v>
      </c>
      <c r="I113" s="209">
        <f t="shared" si="118"/>
        <v>0</v>
      </c>
      <c r="J113" s="210"/>
      <c r="K113" s="225"/>
      <c r="L113" s="246"/>
      <c r="M113" s="226">
        <f t="shared" si="119"/>
        <v>0</v>
      </c>
      <c r="N113" s="226">
        <f t="shared" si="119"/>
        <v>0</v>
      </c>
      <c r="O113" s="232">
        <f t="shared" si="108"/>
        <v>0</v>
      </c>
      <c r="P113" s="393"/>
      <c r="Q113" s="390"/>
      <c r="R113" s="391">
        <f t="shared" si="120"/>
        <v>0</v>
      </c>
      <c r="S113" s="391">
        <f t="shared" si="120"/>
        <v>0</v>
      </c>
      <c r="T113" s="232">
        <f t="shared" si="109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5" customHeight="1" thickBot="1" x14ac:dyDescent="0.35">
      <c r="A114" s="514"/>
      <c r="B114" s="515" t="s">
        <v>185</v>
      </c>
      <c r="C114" s="516"/>
      <c r="D114" s="517"/>
      <c r="E114" s="518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08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09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5" customHeight="1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5" customHeight="1" thickBot="1" x14ac:dyDescent="0.35">
      <c r="A116" s="260">
        <v>4</v>
      </c>
      <c r="B116" s="261" t="s">
        <v>186</v>
      </c>
      <c r="C116" s="262"/>
      <c r="D116" s="263"/>
      <c r="E116" s="264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5" customHeight="1" x14ac:dyDescent="0.25">
      <c r="A117" s="93" t="s">
        <v>187</v>
      </c>
      <c r="B117" s="59" t="s">
        <v>188</v>
      </c>
      <c r="C117" s="60"/>
      <c r="D117" s="60"/>
      <c r="E117" s="59"/>
      <c r="F117" s="476">
        <f t="shared" ref="F117:F118" si="121">D117*E117</f>
        <v>0</v>
      </c>
      <c r="G117" s="61">
        <f>F117*'Consolidated Budget'!$C$9</f>
        <v>0</v>
      </c>
      <c r="H117" s="253">
        <f t="shared" ref="H117:I122" si="122">F117*$J$8</f>
        <v>0</v>
      </c>
      <c r="I117" s="254">
        <f t="shared" si="122"/>
        <v>0</v>
      </c>
      <c r="J117" s="255"/>
      <c r="K117" s="220"/>
      <c r="L117" s="212"/>
      <c r="M117" s="222">
        <f t="shared" ref="M117:N122" si="123">H117-K117</f>
        <v>0</v>
      </c>
      <c r="N117" s="222">
        <f t="shared" si="123"/>
        <v>0</v>
      </c>
      <c r="O117" s="234">
        <f t="shared" ref="O117:O123" si="124">IFERROR(L117/I117,0)</f>
        <v>0</v>
      </c>
      <c r="P117" s="410"/>
      <c r="Q117" s="384"/>
      <c r="R117" s="385">
        <f t="shared" ref="R117:S122" si="125">H117-P117</f>
        <v>0</v>
      </c>
      <c r="S117" s="385">
        <f t="shared" si="125"/>
        <v>0</v>
      </c>
      <c r="T117" s="234">
        <f t="shared" ref="T117:T123" si="126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5" customHeight="1" x14ac:dyDescent="0.25">
      <c r="A118" s="92" t="s">
        <v>189</v>
      </c>
      <c r="B118" s="59" t="s">
        <v>190</v>
      </c>
      <c r="C118" s="60"/>
      <c r="D118" s="60"/>
      <c r="E118" s="59"/>
      <c r="F118" s="25">
        <f t="shared" si="121"/>
        <v>0</v>
      </c>
      <c r="G118" s="74">
        <f>F118*'Consolidated Budget'!$C$9</f>
        <v>0</v>
      </c>
      <c r="H118" s="197">
        <f t="shared" si="122"/>
        <v>0</v>
      </c>
      <c r="I118" s="25">
        <f t="shared" si="122"/>
        <v>0</v>
      </c>
      <c r="J118" s="198"/>
      <c r="K118" s="223"/>
      <c r="L118" s="229"/>
      <c r="M118" s="224">
        <f t="shared" si="123"/>
        <v>0</v>
      </c>
      <c r="N118" s="224">
        <f t="shared" si="123"/>
        <v>0</v>
      </c>
      <c r="O118" s="231">
        <f t="shared" si="124"/>
        <v>0</v>
      </c>
      <c r="P118" s="392"/>
      <c r="Q118" s="387"/>
      <c r="R118" s="388">
        <f t="shared" si="125"/>
        <v>0</v>
      </c>
      <c r="S118" s="388">
        <f t="shared" si="125"/>
        <v>0</v>
      </c>
      <c r="T118" s="231">
        <f t="shared" si="126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5" customHeight="1" x14ac:dyDescent="0.25">
      <c r="A119" s="92" t="s">
        <v>191</v>
      </c>
      <c r="B119" s="59" t="s">
        <v>192</v>
      </c>
      <c r="C119" s="60"/>
      <c r="D119" s="60"/>
      <c r="E119" s="59"/>
      <c r="F119" s="25"/>
      <c r="G119" s="74">
        <f>F119*'Consolidated Budget'!$C$9</f>
        <v>0</v>
      </c>
      <c r="H119" s="197">
        <f t="shared" si="122"/>
        <v>0</v>
      </c>
      <c r="I119" s="25">
        <f t="shared" si="122"/>
        <v>0</v>
      </c>
      <c r="J119" s="198"/>
      <c r="K119" s="223"/>
      <c r="L119" s="229"/>
      <c r="M119" s="224">
        <f t="shared" si="123"/>
        <v>0</v>
      </c>
      <c r="N119" s="224">
        <f t="shared" si="123"/>
        <v>0</v>
      </c>
      <c r="O119" s="231">
        <f t="shared" si="124"/>
        <v>0</v>
      </c>
      <c r="P119" s="392"/>
      <c r="Q119" s="387"/>
      <c r="R119" s="388">
        <f t="shared" si="125"/>
        <v>0</v>
      </c>
      <c r="S119" s="388">
        <f t="shared" si="125"/>
        <v>0</v>
      </c>
      <c r="T119" s="231">
        <f t="shared" si="126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5" customHeight="1" x14ac:dyDescent="0.25">
      <c r="A120" s="92" t="s">
        <v>193</v>
      </c>
      <c r="B120" s="59" t="s">
        <v>194</v>
      </c>
      <c r="C120" s="60"/>
      <c r="D120" s="60"/>
      <c r="E120" s="59"/>
      <c r="F120" s="25">
        <f t="shared" ref="F120:F122" si="127">D120*E120</f>
        <v>0</v>
      </c>
      <c r="G120" s="74">
        <f>F120*'Consolidated Budget'!$C$9</f>
        <v>0</v>
      </c>
      <c r="H120" s="197">
        <f t="shared" si="122"/>
        <v>0</v>
      </c>
      <c r="I120" s="25">
        <f t="shared" si="122"/>
        <v>0</v>
      </c>
      <c r="J120" s="198"/>
      <c r="K120" s="223"/>
      <c r="L120" s="229"/>
      <c r="M120" s="224">
        <f t="shared" si="123"/>
        <v>0</v>
      </c>
      <c r="N120" s="224">
        <f t="shared" si="123"/>
        <v>0</v>
      </c>
      <c r="O120" s="231">
        <f t="shared" si="124"/>
        <v>0</v>
      </c>
      <c r="P120" s="392"/>
      <c r="Q120" s="387"/>
      <c r="R120" s="388">
        <f t="shared" si="125"/>
        <v>0</v>
      </c>
      <c r="S120" s="388">
        <f t="shared" si="125"/>
        <v>0</v>
      </c>
      <c r="T120" s="231">
        <f t="shared" si="126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5" customHeight="1" x14ac:dyDescent="0.25">
      <c r="A121" s="92" t="s">
        <v>195</v>
      </c>
      <c r="B121" s="59" t="s">
        <v>196</v>
      </c>
      <c r="C121" s="60"/>
      <c r="D121" s="60"/>
      <c r="E121" s="59"/>
      <c r="F121" s="25">
        <f t="shared" si="127"/>
        <v>0</v>
      </c>
      <c r="G121" s="74">
        <f>F121*'Consolidated Budget'!$C$9</f>
        <v>0</v>
      </c>
      <c r="H121" s="197">
        <f t="shared" si="122"/>
        <v>0</v>
      </c>
      <c r="I121" s="25">
        <f t="shared" si="122"/>
        <v>0</v>
      </c>
      <c r="J121" s="198"/>
      <c r="K121" s="223"/>
      <c r="L121" s="229"/>
      <c r="M121" s="224">
        <f t="shared" si="123"/>
        <v>0</v>
      </c>
      <c r="N121" s="224">
        <f t="shared" si="123"/>
        <v>0</v>
      </c>
      <c r="O121" s="231">
        <f t="shared" si="124"/>
        <v>0</v>
      </c>
      <c r="P121" s="392"/>
      <c r="Q121" s="387"/>
      <c r="R121" s="388">
        <f t="shared" si="125"/>
        <v>0</v>
      </c>
      <c r="S121" s="388">
        <f t="shared" si="125"/>
        <v>0</v>
      </c>
      <c r="T121" s="231">
        <f t="shared" si="126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5" customHeight="1" x14ac:dyDescent="0.25">
      <c r="A122" s="92" t="s">
        <v>197</v>
      </c>
      <c r="B122" s="59" t="s">
        <v>198</v>
      </c>
      <c r="C122" s="60"/>
      <c r="D122" s="60"/>
      <c r="E122" s="59"/>
      <c r="F122" s="25">
        <f t="shared" si="127"/>
        <v>0</v>
      </c>
      <c r="G122" s="74">
        <f>F122*'Consolidated Budget'!$C$9</f>
        <v>0</v>
      </c>
      <c r="H122" s="208">
        <f t="shared" si="122"/>
        <v>0</v>
      </c>
      <c r="I122" s="209">
        <f t="shared" si="122"/>
        <v>0</v>
      </c>
      <c r="J122" s="210"/>
      <c r="K122" s="225"/>
      <c r="L122" s="246"/>
      <c r="M122" s="226">
        <f t="shared" si="123"/>
        <v>0</v>
      </c>
      <c r="N122" s="226">
        <f t="shared" si="123"/>
        <v>0</v>
      </c>
      <c r="O122" s="232">
        <f t="shared" si="124"/>
        <v>0</v>
      </c>
      <c r="P122" s="393"/>
      <c r="Q122" s="390"/>
      <c r="R122" s="391">
        <f t="shared" si="125"/>
        <v>0</v>
      </c>
      <c r="S122" s="391">
        <f t="shared" si="125"/>
        <v>0</v>
      </c>
      <c r="T122" s="232">
        <f t="shared" si="126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5" customHeight="1" thickBot="1" x14ac:dyDescent="0.35">
      <c r="A123" s="514"/>
      <c r="B123" s="515" t="s">
        <v>199</v>
      </c>
      <c r="C123" s="516"/>
      <c r="D123" s="517"/>
      <c r="E123" s="518"/>
      <c r="F123" s="519">
        <f t="shared" ref="F123:L123" si="128">SUM(F117:F122)</f>
        <v>0</v>
      </c>
      <c r="G123" s="519">
        <f t="shared" si="128"/>
        <v>0</v>
      </c>
      <c r="H123" s="269">
        <f t="shared" si="128"/>
        <v>0</v>
      </c>
      <c r="I123" s="270">
        <f t="shared" si="128"/>
        <v>0</v>
      </c>
      <c r="J123" s="271"/>
      <c r="K123" s="321">
        <f t="shared" si="128"/>
        <v>0</v>
      </c>
      <c r="L123" s="322">
        <f t="shared" si="128"/>
        <v>0</v>
      </c>
      <c r="M123" s="296">
        <f t="shared" ref="M123:N123" si="129">SUM(M117:M122)</f>
        <v>0</v>
      </c>
      <c r="N123" s="296">
        <f t="shared" si="129"/>
        <v>0</v>
      </c>
      <c r="O123" s="337">
        <f t="shared" si="124"/>
        <v>0</v>
      </c>
      <c r="P123" s="422">
        <f t="shared" ref="P123:S123" si="130">SUM(P117:P122)</f>
        <v>0</v>
      </c>
      <c r="Q123" s="423">
        <f t="shared" si="130"/>
        <v>0</v>
      </c>
      <c r="R123" s="424">
        <f t="shared" si="130"/>
        <v>0</v>
      </c>
      <c r="S123" s="424">
        <f t="shared" si="130"/>
        <v>0</v>
      </c>
      <c r="T123" s="457">
        <f t="shared" si="126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5" customHeight="1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5" customHeight="1" thickBot="1" x14ac:dyDescent="0.35">
      <c r="A125" s="260">
        <v>5</v>
      </c>
      <c r="B125" s="261" t="s">
        <v>200</v>
      </c>
      <c r="C125" s="262"/>
      <c r="D125" s="263"/>
      <c r="E125" s="264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5" customHeight="1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N135" si="131">H126-K126</f>
        <v>0</v>
      </c>
      <c r="N126" s="325">
        <f t="shared" si="131"/>
        <v>0</v>
      </c>
      <c r="O126" s="339">
        <f t="shared" ref="O126:O136" si="132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:S126" si="133">M126-P126</f>
        <v>0</v>
      </c>
      <c r="S126" s="418">
        <f t="shared" si="133"/>
        <v>0</v>
      </c>
      <c r="T126" s="447">
        <f t="shared" ref="T126:T136" si="134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5" customHeight="1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135">D127*E127</f>
        <v>0</v>
      </c>
      <c r="G127" s="74">
        <f>F127*'Consolidated Budget'!$C$9</f>
        <v>0</v>
      </c>
      <c r="H127" s="194">
        <f t="shared" ref="H127:I128" si="136">F127*$J$8</f>
        <v>0</v>
      </c>
      <c r="I127" s="195">
        <f t="shared" si="136"/>
        <v>0</v>
      </c>
      <c r="J127" s="196"/>
      <c r="K127" s="220"/>
      <c r="L127" s="212"/>
      <c r="M127" s="222">
        <f t="shared" si="131"/>
        <v>0</v>
      </c>
      <c r="N127" s="222">
        <f t="shared" si="131"/>
        <v>0</v>
      </c>
      <c r="O127" s="234">
        <f t="shared" si="132"/>
        <v>0</v>
      </c>
      <c r="P127" s="410"/>
      <c r="Q127" s="384"/>
      <c r="R127" s="385">
        <f t="shared" ref="R127:S128" si="137">H127-P127</f>
        <v>0</v>
      </c>
      <c r="S127" s="385">
        <f t="shared" si="137"/>
        <v>0</v>
      </c>
      <c r="T127" s="234">
        <f t="shared" si="134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5" customHeight="1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135"/>
        <v>0</v>
      </c>
      <c r="G128" s="74">
        <f>F128*'Consolidated Budget'!$C$9</f>
        <v>0</v>
      </c>
      <c r="H128" s="199">
        <f t="shared" si="136"/>
        <v>0</v>
      </c>
      <c r="I128" s="200">
        <f t="shared" si="136"/>
        <v>0</v>
      </c>
      <c r="J128" s="201"/>
      <c r="K128" s="225"/>
      <c r="L128" s="246"/>
      <c r="M128" s="226">
        <f t="shared" si="131"/>
        <v>0</v>
      </c>
      <c r="N128" s="226">
        <f t="shared" si="131"/>
        <v>0</v>
      </c>
      <c r="O128" s="232">
        <f t="shared" si="132"/>
        <v>0</v>
      </c>
      <c r="P128" s="393"/>
      <c r="Q128" s="390"/>
      <c r="R128" s="391">
        <f t="shared" si="137"/>
        <v>0</v>
      </c>
      <c r="S128" s="391">
        <f t="shared" si="137"/>
        <v>0</v>
      </c>
      <c r="T128" s="232">
        <f t="shared" si="134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5" customHeight="1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138">SUM(F130:F131)</f>
        <v>0</v>
      </c>
      <c r="G129" s="192">
        <f t="shared" si="138"/>
        <v>0</v>
      </c>
      <c r="H129" s="193">
        <f t="shared" si="138"/>
        <v>0</v>
      </c>
      <c r="I129" s="67">
        <f t="shared" si="138"/>
        <v>0</v>
      </c>
      <c r="J129" s="192"/>
      <c r="K129" s="193">
        <f t="shared" si="138"/>
        <v>0</v>
      </c>
      <c r="L129" s="67">
        <f t="shared" si="138"/>
        <v>0</v>
      </c>
      <c r="M129" s="504">
        <f t="shared" si="131"/>
        <v>0</v>
      </c>
      <c r="N129" s="504">
        <f t="shared" si="131"/>
        <v>0</v>
      </c>
      <c r="O129" s="344">
        <f t="shared" si="132"/>
        <v>0</v>
      </c>
      <c r="P129" s="419">
        <f t="shared" ref="P129:Q129" si="139">SUM(P130:P131)</f>
        <v>0</v>
      </c>
      <c r="Q129" s="420">
        <f t="shared" si="139"/>
        <v>0</v>
      </c>
      <c r="R129" s="421">
        <f t="shared" ref="R129:S129" si="140">M129-P129</f>
        <v>0</v>
      </c>
      <c r="S129" s="421">
        <f t="shared" si="140"/>
        <v>0</v>
      </c>
      <c r="T129" s="456">
        <f t="shared" si="134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5" customHeight="1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141">D130*E130</f>
        <v>0</v>
      </c>
      <c r="G130" s="74">
        <f>F130*'Consolidated Budget'!$C$9</f>
        <v>0</v>
      </c>
      <c r="H130" s="194">
        <f t="shared" ref="H130:I131" si="142">F130*$J$8</f>
        <v>0</v>
      </c>
      <c r="I130" s="195">
        <f t="shared" si="142"/>
        <v>0</v>
      </c>
      <c r="J130" s="196"/>
      <c r="K130" s="220"/>
      <c r="L130" s="212"/>
      <c r="M130" s="222">
        <f t="shared" si="131"/>
        <v>0</v>
      </c>
      <c r="N130" s="222">
        <f t="shared" si="131"/>
        <v>0</v>
      </c>
      <c r="O130" s="234">
        <f t="shared" si="132"/>
        <v>0</v>
      </c>
      <c r="P130" s="410"/>
      <c r="Q130" s="384"/>
      <c r="R130" s="385">
        <f t="shared" ref="R130:S131" si="143">H130-P130</f>
        <v>0</v>
      </c>
      <c r="S130" s="385">
        <f t="shared" si="143"/>
        <v>0</v>
      </c>
      <c r="T130" s="234">
        <f t="shared" si="134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5" customHeight="1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141"/>
        <v>0</v>
      </c>
      <c r="G131" s="74">
        <f>F131*'Consolidated Budget'!$C$9</f>
        <v>0</v>
      </c>
      <c r="H131" s="256">
        <f t="shared" si="142"/>
        <v>0</v>
      </c>
      <c r="I131" s="257">
        <f t="shared" si="142"/>
        <v>0</v>
      </c>
      <c r="J131" s="250"/>
      <c r="K131" s="225"/>
      <c r="L131" s="246"/>
      <c r="M131" s="226">
        <f t="shared" si="131"/>
        <v>0</v>
      </c>
      <c r="N131" s="226">
        <f t="shared" si="131"/>
        <v>0</v>
      </c>
      <c r="O131" s="232">
        <f t="shared" si="132"/>
        <v>0</v>
      </c>
      <c r="P131" s="393"/>
      <c r="Q131" s="390"/>
      <c r="R131" s="391">
        <f t="shared" si="143"/>
        <v>0</v>
      </c>
      <c r="S131" s="391">
        <f t="shared" si="143"/>
        <v>0</v>
      </c>
      <c r="T131" s="232">
        <f t="shared" si="134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5" customHeight="1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144">SUM(F133:F135)</f>
        <v>0</v>
      </c>
      <c r="G132" s="67">
        <f t="shared" si="144"/>
        <v>0</v>
      </c>
      <c r="H132" s="193">
        <f t="shared" si="144"/>
        <v>0</v>
      </c>
      <c r="I132" s="67">
        <f t="shared" si="144"/>
        <v>0</v>
      </c>
      <c r="J132" s="192"/>
      <c r="K132" s="193">
        <f t="shared" si="144"/>
        <v>0</v>
      </c>
      <c r="L132" s="67">
        <f t="shared" si="144"/>
        <v>0</v>
      </c>
      <c r="M132" s="504">
        <f t="shared" si="131"/>
        <v>0</v>
      </c>
      <c r="N132" s="504">
        <f t="shared" si="131"/>
        <v>0</v>
      </c>
      <c r="O132" s="344">
        <f t="shared" si="132"/>
        <v>0</v>
      </c>
      <c r="P132" s="419">
        <f t="shared" ref="P132:Q132" si="145">SUM(P133:P135)</f>
        <v>0</v>
      </c>
      <c r="Q132" s="420">
        <f t="shared" si="145"/>
        <v>0</v>
      </c>
      <c r="R132" s="421">
        <f t="shared" ref="R132:S132" si="146">M132-P132</f>
        <v>0</v>
      </c>
      <c r="S132" s="421">
        <f t="shared" si="146"/>
        <v>0</v>
      </c>
      <c r="T132" s="456">
        <f t="shared" si="134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5" customHeight="1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147">D133*E133</f>
        <v>0</v>
      </c>
      <c r="G133" s="74">
        <f>F133*'Consolidated Budget'!$C$9</f>
        <v>0</v>
      </c>
      <c r="H133" s="194">
        <f t="shared" ref="H133:I135" si="148">F133*$J$8</f>
        <v>0</v>
      </c>
      <c r="I133" s="195">
        <f t="shared" si="148"/>
        <v>0</v>
      </c>
      <c r="J133" s="196"/>
      <c r="K133" s="220"/>
      <c r="L133" s="212"/>
      <c r="M133" s="222">
        <f t="shared" si="131"/>
        <v>0</v>
      </c>
      <c r="N133" s="222">
        <f t="shared" si="131"/>
        <v>0</v>
      </c>
      <c r="O133" s="234">
        <f t="shared" si="132"/>
        <v>0</v>
      </c>
      <c r="P133" s="410"/>
      <c r="Q133" s="384"/>
      <c r="R133" s="385">
        <f t="shared" ref="R133:S135" si="149">H133-P133</f>
        <v>0</v>
      </c>
      <c r="S133" s="385">
        <f t="shared" si="149"/>
        <v>0</v>
      </c>
      <c r="T133" s="234">
        <f t="shared" si="134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5" customHeight="1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147"/>
        <v>0</v>
      </c>
      <c r="G134" s="74">
        <f>F134*'Consolidated Budget'!$C$9</f>
        <v>0</v>
      </c>
      <c r="H134" s="197">
        <f t="shared" si="148"/>
        <v>0</v>
      </c>
      <c r="I134" s="25">
        <f t="shared" si="148"/>
        <v>0</v>
      </c>
      <c r="J134" s="198"/>
      <c r="K134" s="223"/>
      <c r="L134" s="229"/>
      <c r="M134" s="224">
        <f t="shared" si="131"/>
        <v>0</v>
      </c>
      <c r="N134" s="224">
        <f t="shared" si="131"/>
        <v>0</v>
      </c>
      <c r="O134" s="231">
        <f t="shared" si="132"/>
        <v>0</v>
      </c>
      <c r="P134" s="392"/>
      <c r="Q134" s="387"/>
      <c r="R134" s="388">
        <f t="shared" si="149"/>
        <v>0</v>
      </c>
      <c r="S134" s="388">
        <f t="shared" si="149"/>
        <v>0</v>
      </c>
      <c r="T134" s="231">
        <f t="shared" si="134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5" customHeight="1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147"/>
        <v>0</v>
      </c>
      <c r="G135" s="74">
        <f>F135*'Consolidated Budget'!$C$9</f>
        <v>0</v>
      </c>
      <c r="H135" s="208">
        <f t="shared" si="148"/>
        <v>0</v>
      </c>
      <c r="I135" s="209">
        <f t="shared" si="148"/>
        <v>0</v>
      </c>
      <c r="J135" s="210"/>
      <c r="K135" s="225"/>
      <c r="L135" s="246"/>
      <c r="M135" s="226">
        <f t="shared" si="131"/>
        <v>0</v>
      </c>
      <c r="N135" s="226">
        <f t="shared" si="131"/>
        <v>0</v>
      </c>
      <c r="O135" s="232">
        <f t="shared" si="132"/>
        <v>0</v>
      </c>
      <c r="P135" s="393"/>
      <c r="Q135" s="390"/>
      <c r="R135" s="391">
        <f t="shared" si="149"/>
        <v>0</v>
      </c>
      <c r="S135" s="391">
        <f t="shared" si="149"/>
        <v>0</v>
      </c>
      <c r="T135" s="232">
        <f t="shared" si="134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5" customHeight="1" thickBot="1" x14ac:dyDescent="0.35">
      <c r="A136" s="514"/>
      <c r="B136" s="515" t="s">
        <v>221</v>
      </c>
      <c r="C136" s="516"/>
      <c r="D136" s="517"/>
      <c r="E136" s="518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132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134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5" customHeight="1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5" customHeight="1" thickBot="1" x14ac:dyDescent="0.35">
      <c r="A138" s="260">
        <v>6</v>
      </c>
      <c r="B138" s="261" t="s">
        <v>222</v>
      </c>
      <c r="C138" s="262"/>
      <c r="D138" s="263"/>
      <c r="E138" s="264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5" customHeight="1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150">D139*E139</f>
        <v>0</v>
      </c>
      <c r="G139" s="74">
        <f>F139*'Consolidated Budget'!$C$9</f>
        <v>0</v>
      </c>
      <c r="H139" s="253">
        <f t="shared" ref="H139:I142" si="151">F139*$J$8</f>
        <v>0</v>
      </c>
      <c r="I139" s="254">
        <f t="shared" si="151"/>
        <v>0</v>
      </c>
      <c r="J139" s="255"/>
      <c r="K139" s="237"/>
      <c r="L139" s="238"/>
      <c r="M139" s="311">
        <f t="shared" ref="M139:N142" si="152">H139-K139</f>
        <v>0</v>
      </c>
      <c r="N139" s="311">
        <f t="shared" si="152"/>
        <v>0</v>
      </c>
      <c r="O139" s="234">
        <f t="shared" ref="O139:O145" si="153">IFERROR(L139/I139,0)</f>
        <v>0</v>
      </c>
      <c r="P139" s="434"/>
      <c r="Q139" s="384"/>
      <c r="R139" s="385">
        <f t="shared" ref="R139:S142" si="154">H139-P139</f>
        <v>0</v>
      </c>
      <c r="S139" s="385">
        <f t="shared" si="154"/>
        <v>0</v>
      </c>
      <c r="T139" s="448">
        <f t="shared" ref="T139:T145" si="155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5" customHeight="1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150"/>
        <v>0</v>
      </c>
      <c r="G140" s="74">
        <f>F140*'Consolidated Budget'!$C$9</f>
        <v>0</v>
      </c>
      <c r="H140" s="197">
        <f t="shared" si="151"/>
        <v>0</v>
      </c>
      <c r="I140" s="25">
        <f t="shared" si="151"/>
        <v>0</v>
      </c>
      <c r="J140" s="198"/>
      <c r="K140" s="223"/>
      <c r="L140" s="229"/>
      <c r="M140" s="224">
        <f t="shared" si="152"/>
        <v>0</v>
      </c>
      <c r="N140" s="224">
        <f t="shared" si="152"/>
        <v>0</v>
      </c>
      <c r="O140" s="231">
        <f t="shared" si="153"/>
        <v>0</v>
      </c>
      <c r="P140" s="392"/>
      <c r="Q140" s="387"/>
      <c r="R140" s="388">
        <f t="shared" si="154"/>
        <v>0</v>
      </c>
      <c r="S140" s="388">
        <f t="shared" si="154"/>
        <v>0</v>
      </c>
      <c r="T140" s="231">
        <f t="shared" si="155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5" customHeight="1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150"/>
        <v>0</v>
      </c>
      <c r="G141" s="74">
        <f>F141*'Consolidated Budget'!$C$9</f>
        <v>0</v>
      </c>
      <c r="H141" s="197">
        <f t="shared" si="151"/>
        <v>0</v>
      </c>
      <c r="I141" s="25">
        <f t="shared" si="151"/>
        <v>0</v>
      </c>
      <c r="J141" s="198"/>
      <c r="K141" s="223"/>
      <c r="L141" s="229"/>
      <c r="M141" s="224">
        <f t="shared" si="152"/>
        <v>0</v>
      </c>
      <c r="N141" s="224">
        <f t="shared" si="152"/>
        <v>0</v>
      </c>
      <c r="O141" s="231">
        <f t="shared" si="153"/>
        <v>0</v>
      </c>
      <c r="P141" s="392"/>
      <c r="Q141" s="387"/>
      <c r="R141" s="388">
        <f t="shared" si="154"/>
        <v>0</v>
      </c>
      <c r="S141" s="388">
        <f t="shared" si="154"/>
        <v>0</v>
      </c>
      <c r="T141" s="231">
        <f t="shared" si="155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150"/>
        <v>0</v>
      </c>
      <c r="G142" s="74">
        <f>F142*'Consolidated Budget'!$C$9</f>
        <v>0</v>
      </c>
      <c r="H142" s="256">
        <f t="shared" si="151"/>
        <v>0</v>
      </c>
      <c r="I142" s="257">
        <f t="shared" si="151"/>
        <v>0</v>
      </c>
      <c r="J142" s="250"/>
      <c r="K142" s="225"/>
      <c r="L142" s="246"/>
      <c r="M142" s="226">
        <f t="shared" si="152"/>
        <v>0</v>
      </c>
      <c r="N142" s="226">
        <f t="shared" si="152"/>
        <v>0</v>
      </c>
      <c r="O142" s="232">
        <f t="shared" si="153"/>
        <v>0</v>
      </c>
      <c r="P142" s="393"/>
      <c r="Q142" s="390"/>
      <c r="R142" s="391">
        <f t="shared" si="154"/>
        <v>0</v>
      </c>
      <c r="S142" s="391">
        <f t="shared" si="154"/>
        <v>0</v>
      </c>
      <c r="T142" s="232">
        <f t="shared" si="155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5" customHeight="1" thickBot="1" x14ac:dyDescent="0.35">
      <c r="A143" s="514"/>
      <c r="B143" s="515" t="s">
        <v>231</v>
      </c>
      <c r="C143" s="516"/>
      <c r="D143" s="517"/>
      <c r="E143" s="518"/>
      <c r="F143" s="519">
        <f t="shared" ref="F143:L143" si="156">SUM(F139:F142)</f>
        <v>0</v>
      </c>
      <c r="G143" s="519">
        <f t="shared" si="156"/>
        <v>0</v>
      </c>
      <c r="H143" s="269">
        <f t="shared" si="156"/>
        <v>0</v>
      </c>
      <c r="I143" s="270">
        <f t="shared" si="156"/>
        <v>0</v>
      </c>
      <c r="J143" s="271"/>
      <c r="K143" s="269">
        <f t="shared" si="156"/>
        <v>0</v>
      </c>
      <c r="L143" s="270">
        <f t="shared" si="156"/>
        <v>0</v>
      </c>
      <c r="M143" s="296">
        <f t="shared" ref="M143:N143" si="157">SUM(M139:M142)</f>
        <v>0</v>
      </c>
      <c r="N143" s="296">
        <f t="shared" si="157"/>
        <v>0</v>
      </c>
      <c r="O143" s="337">
        <f t="shared" si="153"/>
        <v>0</v>
      </c>
      <c r="P143" s="426">
        <f t="shared" ref="P143:S143" si="158">SUM(P139:P142)</f>
        <v>0</v>
      </c>
      <c r="Q143" s="427">
        <f t="shared" si="158"/>
        <v>0</v>
      </c>
      <c r="R143" s="428">
        <f t="shared" si="158"/>
        <v>0</v>
      </c>
      <c r="S143" s="428">
        <f t="shared" si="158"/>
        <v>0</v>
      </c>
      <c r="T143" s="337">
        <f t="shared" si="155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5" customHeight="1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20.149999999999999" customHeight="1" thickBot="1" x14ac:dyDescent="0.4">
      <c r="A145" s="272"/>
      <c r="B145" s="273" t="s">
        <v>232</v>
      </c>
      <c r="C145" s="274"/>
      <c r="D145" s="275"/>
      <c r="E145" s="276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153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155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5" customHeight="1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20.149999999999999" customHeight="1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ht="15" customHeight="1" x14ac:dyDescent="0.25">
      <c r="A148" s="88"/>
      <c r="B148" s="89" t="s">
        <v>234</v>
      </c>
      <c r="C148" s="633"/>
      <c r="D148" s="634"/>
      <c r="E148" s="635"/>
      <c r="F148" s="66">
        <f t="shared" ref="F148:G148" si="159">SUM(F149:F152)</f>
        <v>0</v>
      </c>
      <c r="G148" s="67">
        <f t="shared" si="159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:O160" si="160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161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5" customHeight="1" x14ac:dyDescent="0.25">
      <c r="A149" s="72"/>
      <c r="B149" s="59" t="s">
        <v>235</v>
      </c>
      <c r="C149" s="60"/>
      <c r="D149" s="60"/>
      <c r="E149" s="59"/>
      <c r="F149" s="25">
        <f t="shared" ref="F149:F152" si="162">D149*E149</f>
        <v>0</v>
      </c>
      <c r="G149" s="74">
        <f>F149*'Consolidated Budget'!$C$9</f>
        <v>0</v>
      </c>
      <c r="H149" s="62">
        <f t="shared" ref="H149:I152" si="163">F149*$J$8</f>
        <v>0</v>
      </c>
      <c r="I149" s="63">
        <f t="shared" si="163"/>
        <v>0</v>
      </c>
      <c r="J149" s="64"/>
      <c r="K149" s="220"/>
      <c r="L149" s="212"/>
      <c r="M149" s="222">
        <f t="shared" ref="M149:N152" si="164">H149-K149</f>
        <v>0</v>
      </c>
      <c r="N149" s="222">
        <f t="shared" si="164"/>
        <v>0</v>
      </c>
      <c r="O149" s="234">
        <f t="shared" si="160"/>
        <v>0</v>
      </c>
      <c r="P149" s="410"/>
      <c r="Q149" s="384"/>
      <c r="R149" s="385">
        <f t="shared" ref="R149:S158" si="165">H149-P149</f>
        <v>0</v>
      </c>
      <c r="S149" s="385">
        <f t="shared" si="165"/>
        <v>0</v>
      </c>
      <c r="T149" s="234">
        <f t="shared" si="161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5" customHeight="1" x14ac:dyDescent="0.25">
      <c r="A150" s="72"/>
      <c r="B150" s="59" t="s">
        <v>236</v>
      </c>
      <c r="C150" s="60"/>
      <c r="D150" s="60"/>
      <c r="E150" s="59"/>
      <c r="F150" s="25">
        <f t="shared" si="162"/>
        <v>0</v>
      </c>
      <c r="G150" s="74">
        <f>F150*'Consolidated Budget'!$C$9</f>
        <v>0</v>
      </c>
      <c r="H150" s="75">
        <f t="shared" si="163"/>
        <v>0</v>
      </c>
      <c r="I150" s="76">
        <f t="shared" si="163"/>
        <v>0</v>
      </c>
      <c r="J150" s="77"/>
      <c r="K150" s="223"/>
      <c r="L150" s="229"/>
      <c r="M150" s="224">
        <f t="shared" si="164"/>
        <v>0</v>
      </c>
      <c r="N150" s="224">
        <f t="shared" si="164"/>
        <v>0</v>
      </c>
      <c r="O150" s="231">
        <f t="shared" si="160"/>
        <v>0</v>
      </c>
      <c r="P150" s="392"/>
      <c r="Q150" s="387"/>
      <c r="R150" s="388">
        <f t="shared" si="165"/>
        <v>0</v>
      </c>
      <c r="S150" s="388">
        <f t="shared" si="165"/>
        <v>0</v>
      </c>
      <c r="T150" s="231">
        <f t="shared" si="161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15" customHeight="1" x14ac:dyDescent="0.25">
      <c r="A151" s="72"/>
      <c r="B151" s="97" t="s">
        <v>237</v>
      </c>
      <c r="C151" s="60"/>
      <c r="D151" s="60"/>
      <c r="E151" s="59"/>
      <c r="F151" s="25">
        <f t="shared" si="162"/>
        <v>0</v>
      </c>
      <c r="G151" s="74">
        <f>F151*'Consolidated Budget'!$C$9</f>
        <v>0</v>
      </c>
      <c r="H151" s="75">
        <f t="shared" si="163"/>
        <v>0</v>
      </c>
      <c r="I151" s="76">
        <f t="shared" si="163"/>
        <v>0</v>
      </c>
      <c r="J151" s="77"/>
      <c r="K151" s="223"/>
      <c r="L151" s="229"/>
      <c r="M151" s="224">
        <f t="shared" si="164"/>
        <v>0</v>
      </c>
      <c r="N151" s="224">
        <f t="shared" si="164"/>
        <v>0</v>
      </c>
      <c r="O151" s="231">
        <f t="shared" si="160"/>
        <v>0</v>
      </c>
      <c r="P151" s="392"/>
      <c r="Q151" s="387"/>
      <c r="R151" s="388">
        <f t="shared" si="165"/>
        <v>0</v>
      </c>
      <c r="S151" s="388">
        <f t="shared" si="165"/>
        <v>0</v>
      </c>
      <c r="T151" s="231">
        <f t="shared" si="161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5" customHeight="1" x14ac:dyDescent="0.25">
      <c r="A152" s="72"/>
      <c r="B152" s="59" t="s">
        <v>238</v>
      </c>
      <c r="C152" s="60"/>
      <c r="D152" s="60"/>
      <c r="E152" s="59"/>
      <c r="F152" s="25">
        <f t="shared" si="162"/>
        <v>0</v>
      </c>
      <c r="G152" s="74">
        <f>F152*'Consolidated Budget'!$C$9</f>
        <v>0</v>
      </c>
      <c r="H152" s="81">
        <f t="shared" si="163"/>
        <v>0</v>
      </c>
      <c r="I152" s="82">
        <f t="shared" si="163"/>
        <v>0</v>
      </c>
      <c r="J152" s="83"/>
      <c r="K152" s="225"/>
      <c r="L152" s="246"/>
      <c r="M152" s="226">
        <f t="shared" si="164"/>
        <v>0</v>
      </c>
      <c r="N152" s="226">
        <f t="shared" si="164"/>
        <v>0</v>
      </c>
      <c r="O152" s="232">
        <f t="shared" si="160"/>
        <v>0</v>
      </c>
      <c r="P152" s="393"/>
      <c r="Q152" s="390"/>
      <c r="R152" s="391">
        <f t="shared" si="165"/>
        <v>0</v>
      </c>
      <c r="S152" s="391">
        <f t="shared" si="165"/>
        <v>0</v>
      </c>
      <c r="T152" s="232">
        <f t="shared" si="161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5" customHeight="1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6">
        <f>SUM(G154:G159)</f>
        <v>0</v>
      </c>
      <c r="H153" s="68">
        <f>SUM(H154:H158)</f>
        <v>0</v>
      </c>
      <c r="I153" s="69">
        <f>SUM(I154:I158)</f>
        <v>0</v>
      </c>
      <c r="J153" s="70"/>
      <c r="K153" s="68">
        <f>SUM(K154:K158)</f>
        <v>0</v>
      </c>
      <c r="L153" s="69">
        <f>SUM(L154:L158)</f>
        <v>0</v>
      </c>
      <c r="M153" s="313">
        <f>SUM(M154:M158)</f>
        <v>0</v>
      </c>
      <c r="N153" s="313">
        <f>SUM(N154:N158)</f>
        <v>0</v>
      </c>
      <c r="O153" s="344">
        <f t="shared" si="160"/>
        <v>0</v>
      </c>
      <c r="P153" s="407">
        <f>SUM(P154:P158)</f>
        <v>0</v>
      </c>
      <c r="Q153" s="408">
        <f>SUM(Q154:Q158)</f>
        <v>0</v>
      </c>
      <c r="R153" s="409">
        <f t="shared" si="165"/>
        <v>0</v>
      </c>
      <c r="S153" s="409">
        <f t="shared" si="165"/>
        <v>0</v>
      </c>
      <c r="T153" s="344">
        <f t="shared" si="161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5" customHeight="1" x14ac:dyDescent="0.25">
      <c r="A154" s="72"/>
      <c r="B154" s="59" t="s">
        <v>239</v>
      </c>
      <c r="C154" s="60"/>
      <c r="D154" s="60"/>
      <c r="E154" s="59"/>
      <c r="F154" s="25">
        <f t="shared" ref="F154:F158" si="166">D154*E154</f>
        <v>0</v>
      </c>
      <c r="G154" s="74">
        <f>F154*'Consolidated Budget'!$C$9</f>
        <v>0</v>
      </c>
      <c r="H154" s="62">
        <f t="shared" ref="H154:I158" si="167">F154*$J$8</f>
        <v>0</v>
      </c>
      <c r="I154" s="63">
        <f t="shared" si="167"/>
        <v>0</v>
      </c>
      <c r="J154" s="64"/>
      <c r="K154" s="220"/>
      <c r="L154" s="212"/>
      <c r="M154" s="222">
        <f t="shared" ref="M154:N158" si="168">H154-K154</f>
        <v>0</v>
      </c>
      <c r="N154" s="222">
        <f t="shared" si="168"/>
        <v>0</v>
      </c>
      <c r="O154" s="234">
        <f t="shared" si="160"/>
        <v>0</v>
      </c>
      <c r="P154" s="410"/>
      <c r="Q154" s="384"/>
      <c r="R154" s="385">
        <f t="shared" si="165"/>
        <v>0</v>
      </c>
      <c r="S154" s="385">
        <f t="shared" si="165"/>
        <v>0</v>
      </c>
      <c r="T154" s="234">
        <f t="shared" si="161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5" customHeight="1" x14ac:dyDescent="0.25">
      <c r="A155" s="72"/>
      <c r="B155" s="59" t="s">
        <v>240</v>
      </c>
      <c r="C155" s="60"/>
      <c r="D155" s="60"/>
      <c r="E155" s="59"/>
      <c r="F155" s="25">
        <f t="shared" si="166"/>
        <v>0</v>
      </c>
      <c r="G155" s="74">
        <f>F155*'Consolidated Budget'!$C$9</f>
        <v>0</v>
      </c>
      <c r="H155" s="75">
        <f t="shared" si="167"/>
        <v>0</v>
      </c>
      <c r="I155" s="76">
        <f t="shared" si="167"/>
        <v>0</v>
      </c>
      <c r="J155" s="77"/>
      <c r="K155" s="223"/>
      <c r="L155" s="229"/>
      <c r="M155" s="224">
        <f t="shared" si="168"/>
        <v>0</v>
      </c>
      <c r="N155" s="224">
        <f t="shared" si="168"/>
        <v>0</v>
      </c>
      <c r="O155" s="231">
        <f t="shared" si="160"/>
        <v>0</v>
      </c>
      <c r="P155" s="392"/>
      <c r="Q155" s="387"/>
      <c r="R155" s="388">
        <f t="shared" si="165"/>
        <v>0</v>
      </c>
      <c r="S155" s="388">
        <f t="shared" si="165"/>
        <v>0</v>
      </c>
      <c r="T155" s="231">
        <f t="shared" si="161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5" customHeight="1" x14ac:dyDescent="0.25">
      <c r="A156" s="72"/>
      <c r="B156" s="59" t="s">
        <v>241</v>
      </c>
      <c r="C156" s="60"/>
      <c r="D156" s="60"/>
      <c r="E156" s="59"/>
      <c r="F156" s="25">
        <f t="shared" si="166"/>
        <v>0</v>
      </c>
      <c r="G156" s="74">
        <f>F156*'Consolidated Budget'!$C$9</f>
        <v>0</v>
      </c>
      <c r="H156" s="75">
        <f t="shared" si="167"/>
        <v>0</v>
      </c>
      <c r="I156" s="76">
        <f t="shared" si="167"/>
        <v>0</v>
      </c>
      <c r="J156" s="77"/>
      <c r="K156" s="223"/>
      <c r="L156" s="229"/>
      <c r="M156" s="224">
        <f t="shared" si="168"/>
        <v>0</v>
      </c>
      <c r="N156" s="224">
        <f t="shared" si="168"/>
        <v>0</v>
      </c>
      <c r="O156" s="231">
        <f t="shared" si="160"/>
        <v>0</v>
      </c>
      <c r="P156" s="392"/>
      <c r="Q156" s="387"/>
      <c r="R156" s="388">
        <f t="shared" si="165"/>
        <v>0</v>
      </c>
      <c r="S156" s="388">
        <f t="shared" si="165"/>
        <v>0</v>
      </c>
      <c r="T156" s="231">
        <f t="shared" si="161"/>
        <v>0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5" customHeight="1" x14ac:dyDescent="0.25">
      <c r="A157" s="72"/>
      <c r="B157" s="59" t="s">
        <v>242</v>
      </c>
      <c r="C157" s="60"/>
      <c r="D157" s="60"/>
      <c r="E157" s="59"/>
      <c r="F157" s="25">
        <f t="shared" si="166"/>
        <v>0</v>
      </c>
      <c r="G157" s="74">
        <f>F157*'Consolidated Budget'!$C$9</f>
        <v>0</v>
      </c>
      <c r="H157" s="75">
        <f t="shared" si="167"/>
        <v>0</v>
      </c>
      <c r="I157" s="76">
        <f t="shared" si="167"/>
        <v>0</v>
      </c>
      <c r="J157" s="77"/>
      <c r="K157" s="223"/>
      <c r="L157" s="229"/>
      <c r="M157" s="224">
        <f t="shared" si="168"/>
        <v>0</v>
      </c>
      <c r="N157" s="224">
        <f t="shared" si="168"/>
        <v>0</v>
      </c>
      <c r="O157" s="231">
        <f t="shared" si="160"/>
        <v>0</v>
      </c>
      <c r="P157" s="392"/>
      <c r="Q157" s="387"/>
      <c r="R157" s="388">
        <f t="shared" si="165"/>
        <v>0</v>
      </c>
      <c r="S157" s="388">
        <f t="shared" si="165"/>
        <v>0</v>
      </c>
      <c r="T157" s="231">
        <f t="shared" si="161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5" customHeight="1" x14ac:dyDescent="0.25">
      <c r="A158" s="72"/>
      <c r="B158" s="59" t="s">
        <v>243</v>
      </c>
      <c r="C158" s="60"/>
      <c r="D158" s="60"/>
      <c r="E158" s="59"/>
      <c r="F158" s="25">
        <f t="shared" si="166"/>
        <v>0</v>
      </c>
      <c r="G158" s="74">
        <f>F158*'Consolidated Budget'!$C$9</f>
        <v>0</v>
      </c>
      <c r="H158" s="75">
        <f t="shared" si="167"/>
        <v>0</v>
      </c>
      <c r="I158" s="76">
        <f t="shared" si="167"/>
        <v>0</v>
      </c>
      <c r="J158" s="77"/>
      <c r="K158" s="225"/>
      <c r="L158" s="246"/>
      <c r="M158" s="226">
        <f t="shared" si="168"/>
        <v>0</v>
      </c>
      <c r="N158" s="226">
        <f t="shared" si="168"/>
        <v>0</v>
      </c>
      <c r="O158" s="232">
        <f t="shared" si="160"/>
        <v>0</v>
      </c>
      <c r="P158" s="393"/>
      <c r="Q158" s="390"/>
      <c r="R158" s="391">
        <f t="shared" si="165"/>
        <v>0</v>
      </c>
      <c r="S158" s="391">
        <f t="shared" si="165"/>
        <v>0</v>
      </c>
      <c r="T158" s="232">
        <f t="shared" si="161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5" customHeight="1" thickBot="1" x14ac:dyDescent="0.3">
      <c r="A159" s="548"/>
      <c r="B159" s="548" t="s">
        <v>244</v>
      </c>
      <c r="C159" s="60"/>
      <c r="D159" s="60"/>
      <c r="E159" s="59"/>
      <c r="F159" s="25">
        <f t="shared" ref="F159" si="169">D159*E159</f>
        <v>0</v>
      </c>
      <c r="G159" s="74">
        <f>F159*'Consolidated Budget'!$C$9</f>
        <v>0</v>
      </c>
      <c r="H159" s="550"/>
      <c r="I159" s="549"/>
      <c r="J159" s="551"/>
      <c r="K159" s="552"/>
      <c r="L159" s="552"/>
      <c r="M159" s="483"/>
      <c r="N159" s="483"/>
      <c r="O159" s="454"/>
      <c r="P159" s="414"/>
      <c r="Q159" s="380"/>
      <c r="R159" s="381"/>
      <c r="S159" s="381"/>
      <c r="T159" s="454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20.149999999999999" customHeight="1" thickBot="1" x14ac:dyDescent="0.4">
      <c r="A160" s="488"/>
      <c r="B160" s="488" t="s">
        <v>245</v>
      </c>
      <c r="C160" s="488"/>
      <c r="D160" s="532"/>
      <c r="E160" s="533"/>
      <c r="F160" s="532">
        <f t="shared" ref="F160:N160" si="170">F148+F153</f>
        <v>0</v>
      </c>
      <c r="G160" s="534">
        <f t="shared" si="170"/>
        <v>0</v>
      </c>
      <c r="H160" s="314">
        <f t="shared" si="170"/>
        <v>0</v>
      </c>
      <c r="I160" s="315">
        <f t="shared" si="170"/>
        <v>0</v>
      </c>
      <c r="J160" s="316"/>
      <c r="K160" s="369">
        <f t="shared" si="170"/>
        <v>0</v>
      </c>
      <c r="L160" s="370">
        <f t="shared" si="170"/>
        <v>0</v>
      </c>
      <c r="M160" s="371">
        <f t="shared" si="170"/>
        <v>0</v>
      </c>
      <c r="N160" s="371">
        <f t="shared" si="170"/>
        <v>0</v>
      </c>
      <c r="O160" s="372">
        <f t="shared" si="160"/>
        <v>0</v>
      </c>
      <c r="P160" s="464">
        <f t="shared" ref="P160:S160" si="171">P148+P153</f>
        <v>0</v>
      </c>
      <c r="Q160" s="371">
        <f t="shared" si="171"/>
        <v>0</v>
      </c>
      <c r="R160" s="371">
        <f t="shared" si="171"/>
        <v>0</v>
      </c>
      <c r="S160" s="371">
        <f t="shared" si="171"/>
        <v>0</v>
      </c>
      <c r="T160" s="372">
        <f t="shared" si="161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5" customHeight="1" x14ac:dyDescent="0.3">
      <c r="A161" s="95"/>
      <c r="B161" s="95"/>
      <c r="C161" s="3"/>
      <c r="D161" s="5"/>
      <c r="E161" s="6"/>
      <c r="F161" s="553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ht="20.149999999999999" customHeight="1" thickBot="1" x14ac:dyDescent="0.4">
      <c r="A163" s="157"/>
      <c r="B163" s="326" t="s">
        <v>260</v>
      </c>
      <c r="C163" s="326"/>
      <c r="D163" s="327"/>
      <c r="E163" s="328"/>
      <c r="F163" s="327">
        <f>F145+F160</f>
        <v>0</v>
      </c>
      <c r="G163" s="327">
        <f>G145+G160</f>
        <v>0</v>
      </c>
      <c r="H163" s="329"/>
      <c r="I163" s="327"/>
      <c r="J163" s="330"/>
      <c r="K163" s="373">
        <f>K145+K160</f>
        <v>0</v>
      </c>
      <c r="L163" s="374">
        <f>L145+L160</f>
        <v>0</v>
      </c>
      <c r="M163" s="375">
        <f>M145+M160</f>
        <v>0</v>
      </c>
      <c r="N163" s="375">
        <f>N145+N160</f>
        <v>0</v>
      </c>
      <c r="O163" s="376">
        <f t="shared" ref="O163" si="172">IFERROR(L163/I163,0)</f>
        <v>0</v>
      </c>
      <c r="P163" s="465">
        <f>P145+P160</f>
        <v>0</v>
      </c>
      <c r="Q163" s="466">
        <f>Q145+Q160</f>
        <v>0</v>
      </c>
      <c r="R163" s="467">
        <f>R145+R160</f>
        <v>0</v>
      </c>
      <c r="S163" s="467">
        <f>S145+S160</f>
        <v>0</v>
      </c>
      <c r="T163" s="376">
        <f t="shared" ref="T163" si="173">IFERROR(Q163/I163,0)</f>
        <v>0</v>
      </c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20.149999999999999" customHeight="1" x14ac:dyDescent="0.35">
      <c r="A167" s="100"/>
      <c r="B167" s="101"/>
      <c r="C167" s="102"/>
      <c r="D167" s="103"/>
      <c r="E167" s="104"/>
      <c r="F167" s="105"/>
      <c r="G167" s="105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2.75" customHeight="1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2.75" hidden="1" customHeight="1" x14ac:dyDescent="0.3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2.75" hidden="1" customHeight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2.75" hidden="1" customHeight="1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2.75" customHeight="1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2.75" customHeight="1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2.75" customHeight="1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75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2.75" customHeight="1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2.75" customHeight="1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2.75" customHeight="1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2.75" customHeight="1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2.75" customHeight="1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2.75" customHeight="1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2.75" customHeight="1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2.75" customHeight="1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2.75" customHeight="1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2.75" customHeight="1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2.75" customHeight="1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2.75" customHeight="1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2.75" customHeight="1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2.75" customHeight="1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2.75" customHeight="1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2.75" customHeight="1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2.75" customHeight="1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2.75" customHeight="1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2.75" customHeight="1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2.75" customHeight="1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2.75" customHeight="1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2.75" customHeight="1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2.75" customHeight="1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2.75" customHeight="1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2.75" customHeight="1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2.75" customHeight="1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2.75" customHeight="1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2.75" customHeight="1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2.75" customHeight="1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2.75" customHeight="1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2.75" customHeight="1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2.75" customHeight="1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2.75" customHeight="1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2.75" customHeight="1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2.75" customHeight="1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2.75" customHeight="1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2.75" customHeight="1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2.75" customHeight="1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2.75" customHeight="1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2.75" customHeight="1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2.75" customHeight="1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2.75" customHeight="1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2.75" customHeight="1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2.75" customHeight="1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2.75" customHeight="1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2.75" customHeight="1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2.75" customHeight="1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2.75" customHeight="1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2.75" customHeight="1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2.75" customHeight="1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2.75" customHeight="1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2.75" customHeight="1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2.75" customHeight="1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2.75" customHeight="1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2.75" customHeight="1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2.75" customHeight="1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2.75" customHeight="1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2.75" customHeight="1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2.75" customHeight="1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2.75" customHeight="1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2.75" customHeight="1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2.75" customHeight="1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2.75" customHeight="1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2.75" customHeight="1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2.75" customHeight="1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2.75" customHeight="1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2.75" customHeight="1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2.75" customHeight="1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2.75" customHeight="1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2.75" customHeight="1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2.75" customHeight="1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2.75" customHeight="1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2.75" customHeight="1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2.75" customHeight="1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2.75" customHeight="1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2.75" customHeight="1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2.75" customHeight="1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2.75" customHeight="1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2.75" customHeight="1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2.75" customHeight="1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2.75" customHeight="1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2.75" customHeight="1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2.75" customHeight="1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2.75" customHeight="1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2.75" customHeight="1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2.75" customHeight="1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2.75" customHeight="1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2.75" customHeight="1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2.75" customHeight="1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2.75" customHeight="1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2.75" customHeight="1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2.75" customHeight="1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2.75" customHeight="1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2.75" customHeight="1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2.75" customHeight="1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2.75" customHeight="1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2.75" customHeight="1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2.75" customHeight="1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2.75" customHeight="1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2.75" customHeight="1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2.75" customHeight="1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2.75" customHeight="1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2.75" customHeight="1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2.75" customHeight="1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2.75" customHeight="1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2.75" customHeight="1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2.75" customHeight="1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2.75" customHeight="1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2.75" customHeight="1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2.75" customHeight="1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2.75" customHeight="1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2.75" customHeight="1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2.75" customHeight="1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2.75" customHeight="1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2.75" customHeight="1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2.75" customHeight="1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2.75" customHeight="1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2.75" customHeight="1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2.75" customHeight="1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2.75" customHeight="1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2.75" customHeight="1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2.75" customHeight="1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2.75" customHeight="1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2.75" customHeight="1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2.75" customHeight="1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2.75" customHeight="1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2.75" customHeight="1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2.75" customHeight="1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2.75" customHeight="1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2.75" customHeight="1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2.75" customHeight="1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2.75" customHeight="1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2.75" customHeight="1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2.75" customHeight="1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2.75" customHeight="1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2.75" customHeight="1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2.75" customHeight="1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2.75" customHeight="1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2.75" customHeight="1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2.75" customHeight="1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2.75" customHeight="1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2.75" customHeight="1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2.75" customHeight="1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2.75" customHeight="1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2.75" customHeight="1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2.75" customHeight="1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2.75" customHeight="1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2.75" customHeight="1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2.75" customHeight="1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2.75" customHeight="1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2.75" customHeight="1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2.75" customHeight="1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2.75" customHeight="1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2.75" customHeight="1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2.75" customHeight="1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2.75" customHeight="1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2.75" customHeight="1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2.75" customHeight="1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2.75" customHeight="1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2.75" customHeight="1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2.75" customHeight="1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2.75" customHeight="1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2.75" customHeight="1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2.75" customHeight="1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2.75" customHeight="1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2.75" customHeight="1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2.75" customHeight="1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2.75" customHeight="1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2.75" customHeight="1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2.75" customHeight="1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2.75" customHeight="1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2.75" customHeight="1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2.75" customHeight="1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2.75" customHeight="1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2.75" customHeight="1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2.75" customHeight="1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2.75" customHeight="1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2.75" customHeight="1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2.75" customHeight="1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2.75" customHeight="1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2.75" customHeight="1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2.75" customHeight="1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2.75" customHeight="1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2.75" customHeight="1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2.75" customHeight="1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2.75" customHeight="1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2.75" customHeight="1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2.75" customHeight="1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2.75" customHeight="1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2.75" customHeight="1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2.75" customHeight="1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2.75" customHeight="1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2.75" customHeight="1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2.75" customHeight="1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2.75" customHeight="1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2.75" customHeight="1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2.75" customHeight="1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2.75" customHeight="1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2.75" customHeight="1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2.75" customHeight="1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2.75" customHeight="1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2.75" customHeight="1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2.75" customHeight="1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2.75" customHeight="1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2.75" customHeight="1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2.75" customHeight="1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2.75" customHeight="1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2.75" customHeight="1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2.75" customHeight="1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2.75" customHeight="1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2.75" customHeight="1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2.75" customHeight="1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2.75" customHeight="1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2.75" customHeight="1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2.75" customHeight="1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2.75" customHeight="1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2.75" customHeight="1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2.75" customHeight="1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2.75" customHeight="1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2.75" customHeight="1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2.75" customHeight="1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2.75" customHeight="1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2.75" customHeight="1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2.75" customHeight="1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2.75" customHeight="1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2.75" customHeight="1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2.75" customHeight="1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2.75" customHeight="1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2.75" customHeight="1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2.75" customHeight="1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2.75" customHeight="1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2.75" customHeight="1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2.75" customHeight="1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2.75" customHeight="1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2.75" customHeight="1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2.75" customHeight="1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2.75" customHeight="1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2.75" customHeight="1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2.75" customHeight="1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2.75" customHeight="1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2.75" customHeight="1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2.75" customHeight="1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2.75" customHeight="1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2.75" customHeight="1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2.75" customHeight="1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2.75" customHeight="1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2.75" customHeight="1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2.75" customHeight="1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2.75" customHeight="1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2.75" customHeight="1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2.75" customHeight="1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2.75" customHeight="1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2.75" customHeight="1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2.75" customHeight="1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2.75" customHeight="1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2.75" customHeight="1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2.75" customHeight="1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2.75" customHeight="1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2.75" customHeight="1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2.75" customHeight="1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2.75" customHeight="1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2.75" customHeight="1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2.75" customHeight="1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2.75" customHeight="1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2.75" customHeight="1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2.75" customHeight="1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2.75" customHeight="1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2.75" customHeight="1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2.75" customHeight="1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2.75" customHeight="1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2.75" customHeight="1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2.75" customHeight="1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2.75" customHeight="1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2.75" customHeight="1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2.75" customHeight="1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2.75" customHeight="1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2.75" customHeight="1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2.75" customHeight="1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2.75" customHeight="1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2.75" customHeight="1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2.75" customHeight="1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2.75" customHeight="1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2.75" customHeight="1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2.75" customHeight="1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2.75" customHeight="1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2.75" customHeight="1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2.75" customHeight="1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2.75" customHeight="1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2.75" customHeight="1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2.75" customHeight="1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2.75" customHeight="1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2.75" customHeight="1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2.75" customHeight="1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2.75" customHeight="1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2.75" customHeight="1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2.75" customHeight="1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2.75" customHeight="1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2.75" customHeight="1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2.75" customHeight="1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2.75" customHeight="1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2.75" customHeight="1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2.75" customHeight="1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2.75" customHeight="1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2.75" customHeight="1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2.75" customHeight="1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2.75" customHeight="1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2.75" customHeight="1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2.75" customHeight="1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2.75" customHeight="1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2.75" customHeight="1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2.75" customHeight="1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2.75" customHeight="1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2.75" customHeight="1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2.75" customHeight="1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2.75" customHeight="1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2.75" customHeight="1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2.75" customHeight="1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2.75" customHeight="1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2.75" customHeight="1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2.75" customHeight="1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2.75" customHeight="1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2.75" customHeight="1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2.75" customHeight="1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2.75" customHeight="1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2.75" customHeight="1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2.75" customHeight="1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2.75" customHeight="1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2.75" customHeight="1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2.75" customHeight="1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2.75" customHeight="1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2.75" customHeight="1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2.75" customHeight="1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2.75" customHeight="1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2.75" customHeight="1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2.75" customHeight="1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2.75" customHeight="1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2.75" customHeight="1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2.75" customHeight="1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2.75" customHeight="1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2.75" customHeight="1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2.75" customHeight="1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2.75" customHeight="1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2.75" customHeight="1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2.75" customHeight="1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2.75" customHeight="1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2.75" customHeight="1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2.75" customHeight="1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2.75" customHeight="1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2.75" customHeight="1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2.75" customHeight="1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2.75" customHeight="1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2.75" customHeight="1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2.75" customHeight="1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2.75" customHeight="1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2.75" customHeight="1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2.75" customHeight="1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2.75" customHeight="1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2.75" customHeight="1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2.75" customHeight="1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2.75" customHeight="1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2.75" customHeight="1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2.75" customHeight="1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2.75" customHeight="1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2.75" customHeight="1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2.75" customHeight="1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2.75" customHeight="1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2.75" customHeight="1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2.75" customHeight="1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2.75" customHeight="1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2.75" customHeight="1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2.75" customHeight="1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2.75" customHeight="1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2.75" customHeight="1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2.75" customHeight="1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2.75" customHeight="1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2.75" customHeight="1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2.75" customHeight="1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2.75" customHeight="1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2.75" customHeight="1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2.75" customHeight="1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2.75" customHeight="1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2.75" customHeight="1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2.75" customHeight="1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2.75" customHeight="1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2.75" customHeight="1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2.75" customHeight="1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2.75" customHeight="1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2.75" customHeight="1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2.75" customHeight="1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2.75" customHeight="1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2.75" customHeight="1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2.75" customHeight="1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2.75" customHeight="1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2.75" customHeight="1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2.75" customHeight="1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2.75" customHeight="1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2.75" customHeight="1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2.75" customHeight="1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2.75" customHeight="1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2.75" customHeight="1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2.75" customHeight="1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2.75" customHeight="1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2.75" customHeight="1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2.75" customHeight="1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2.75" customHeight="1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2.75" customHeight="1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2.75" customHeight="1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2.75" customHeight="1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2.75" customHeight="1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2.75" customHeight="1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2.75" customHeight="1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2.75" customHeight="1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2.75" customHeight="1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2.75" customHeight="1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2.75" customHeight="1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2.75" customHeight="1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2.75" customHeight="1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2.75" customHeight="1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2.75" customHeight="1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2.75" customHeight="1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2.75" customHeight="1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2.75" customHeight="1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2.75" customHeight="1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2.75" customHeight="1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2.75" customHeight="1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2.75" customHeight="1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2.75" customHeight="1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2.75" customHeight="1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2.75" customHeight="1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2.75" customHeight="1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2.75" customHeight="1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2.75" customHeight="1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2.75" customHeight="1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2.75" customHeight="1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2.75" customHeight="1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2.75" customHeight="1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2.75" customHeight="1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2.75" customHeight="1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2.75" customHeight="1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2.75" customHeight="1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2.75" customHeight="1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2.75" customHeight="1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2.75" customHeight="1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2.75" customHeight="1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2.75" customHeight="1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2.75" customHeight="1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2.75" customHeight="1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2.75" customHeight="1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2.75" customHeight="1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2.75" customHeight="1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2.75" customHeight="1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2.75" customHeight="1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2.75" customHeight="1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2.75" customHeight="1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2.75" customHeight="1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2.75" customHeight="1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2.75" customHeight="1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2.75" customHeight="1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2.75" customHeight="1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2.75" customHeight="1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2.75" customHeight="1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2.75" customHeight="1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2.75" customHeight="1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2.75" customHeight="1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2.75" customHeight="1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2.75" customHeight="1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2.75" customHeight="1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2.75" customHeight="1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2.75" customHeight="1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2.75" customHeight="1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2.75" customHeight="1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2.75" customHeight="1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2.75" customHeight="1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2.75" customHeight="1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2.75" customHeight="1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2.75" customHeight="1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2.75" customHeight="1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2.75" customHeight="1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2.75" customHeight="1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2.75" customHeight="1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2.75" customHeight="1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2.75" customHeight="1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2.75" customHeight="1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2.75" customHeight="1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2.75" customHeight="1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2.75" customHeight="1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2.75" customHeight="1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2.75" customHeight="1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2.75" customHeight="1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2.75" customHeight="1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2.75" customHeight="1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2.75" customHeight="1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2.75" customHeight="1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2.75" customHeight="1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2.75" customHeight="1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2.75" customHeight="1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2.75" customHeight="1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2.75" customHeight="1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2.75" customHeight="1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2.75" customHeight="1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2.75" customHeight="1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2.75" customHeight="1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2.75" customHeight="1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2.75" customHeight="1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2.75" customHeight="1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2.75" customHeight="1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2.75" customHeight="1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2.75" customHeight="1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2.75" customHeight="1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2.75" customHeight="1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2.75" customHeight="1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2.75" customHeight="1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2.75" customHeight="1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2.75" customHeight="1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2.75" customHeight="1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2.75" customHeight="1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2.75" customHeight="1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2.75" customHeight="1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2.75" customHeight="1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2.75" customHeight="1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2.75" customHeight="1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2.75" customHeight="1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2.75" customHeight="1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2.75" customHeight="1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2.75" customHeight="1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2.75" customHeight="1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2.75" customHeight="1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2.75" customHeight="1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2.75" customHeight="1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2.75" customHeight="1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2.75" customHeight="1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2.75" customHeight="1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2.75" customHeight="1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2.75" customHeight="1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2.75" customHeight="1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2.75" customHeight="1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2.75" customHeight="1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2.75" customHeight="1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2.75" customHeight="1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2.75" customHeight="1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2.75" customHeight="1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2.75" customHeight="1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2.75" customHeight="1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2.75" customHeight="1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2.75" customHeight="1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2.75" customHeight="1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2.75" customHeight="1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2.75" customHeight="1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2.75" customHeight="1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2.75" customHeight="1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2.75" customHeight="1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2.75" customHeight="1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2.75" customHeight="1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2.75" customHeight="1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2.75" customHeight="1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2.75" customHeight="1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2.75" customHeight="1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2.75" customHeight="1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2.75" customHeight="1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2.75" customHeight="1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2.75" customHeight="1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2.75" customHeight="1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2.75" customHeight="1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2.75" customHeight="1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2.75" customHeight="1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2.75" customHeight="1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2.75" customHeight="1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2.75" customHeight="1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2.75" customHeight="1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2.75" customHeight="1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2.75" customHeight="1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2.75" customHeight="1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2.75" customHeight="1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2.75" customHeight="1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2.75" customHeight="1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2.75" customHeight="1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2.75" customHeight="1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2.75" customHeight="1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2.75" customHeight="1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2.75" customHeight="1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2.75" customHeight="1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2.75" customHeight="1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2.75" customHeight="1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2.75" customHeight="1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2.75" customHeight="1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2.75" customHeight="1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2.75" customHeight="1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2.75" customHeight="1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2.75" customHeight="1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2.75" customHeight="1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2.75" customHeight="1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2.75" customHeight="1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2.75" customHeight="1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2.75" customHeight="1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2.75" customHeight="1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2.75" customHeight="1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2.75" customHeight="1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2.75" customHeight="1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2.75" customHeight="1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2.75" customHeight="1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2.75" customHeight="1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2.75" customHeight="1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2.75" customHeight="1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2.75" customHeight="1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2.75" customHeight="1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2.75" customHeight="1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2.75" customHeight="1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2.75" customHeight="1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2.75" customHeight="1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2.75" customHeight="1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2.75" customHeight="1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2.75" customHeight="1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2.75" customHeight="1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2.75" customHeight="1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2.75" customHeight="1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2.75" customHeight="1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2.75" customHeight="1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2.75" customHeight="1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2.75" customHeight="1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2.75" customHeight="1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2.75" customHeight="1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2.75" customHeight="1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2.75" customHeight="1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2.75" customHeight="1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2.75" customHeight="1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2.75" customHeight="1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2.75" customHeight="1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2.75" customHeight="1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2.75" customHeight="1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2.75" customHeight="1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2.75" customHeight="1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2.75" customHeight="1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2.75" customHeight="1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2.75" customHeight="1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2.75" customHeight="1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2.75" customHeight="1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2.75" customHeight="1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2.75" customHeight="1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2.75" customHeight="1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2.75" customHeight="1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2.75" customHeight="1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2.75" customHeight="1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2.75" customHeight="1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2.75" customHeight="1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2.75" customHeight="1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2.75" customHeight="1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2.75" customHeight="1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2.75" customHeight="1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2.75" customHeight="1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2.75" customHeight="1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2.75" customHeight="1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2.75" customHeight="1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2.75" customHeight="1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2.75" customHeight="1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2.75" customHeight="1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2.75" customHeight="1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2.75" customHeight="1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2.75" customHeight="1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2.75" customHeight="1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2.75" customHeight="1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2.75" customHeight="1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2.75" customHeight="1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2.75" customHeight="1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2.75" customHeight="1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2.75" customHeight="1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2.75" customHeight="1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2.75" customHeight="1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2.75" customHeight="1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2.75" customHeight="1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2.75" customHeight="1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2.75" customHeight="1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2.75" customHeight="1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2.75" customHeight="1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2.75" customHeight="1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2.75" customHeight="1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2.75" customHeight="1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2.75" customHeight="1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2.75" customHeight="1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2.75" customHeight="1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2.75" customHeight="1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2.75" customHeight="1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2.75" customHeight="1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2.75" customHeight="1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2.75" customHeight="1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2.75" customHeight="1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2.75" customHeight="1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2.75" customHeight="1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2.75" customHeight="1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2.75" customHeight="1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2.75" customHeight="1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2.75" customHeight="1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2.75" customHeight="1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2.75" customHeight="1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2.75" customHeight="1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2.75" customHeight="1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2.75" customHeight="1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2.75" customHeight="1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2.75" customHeight="1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2.75" customHeight="1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2.75" customHeight="1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2.75" customHeight="1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2.75" customHeight="1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2.75" customHeight="1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2.75" customHeight="1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2.75" customHeight="1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2.75" customHeight="1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2.75" customHeight="1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2.75" customHeight="1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2.75" customHeight="1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2.75" customHeight="1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2.75" customHeight="1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2.75" customHeight="1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2.75" customHeight="1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2.75" customHeight="1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2.75" customHeight="1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2.75" customHeight="1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2.75" customHeight="1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2.75" customHeight="1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2.75" customHeight="1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2.75" customHeight="1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2.75" customHeight="1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2.75" customHeight="1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2.75" customHeight="1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2.75" customHeight="1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2.75" customHeight="1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2.75" customHeight="1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2.75" customHeight="1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2.75" customHeight="1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2.75" customHeight="1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2.75" customHeight="1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2.75" customHeight="1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2.75" customHeight="1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2.75" customHeight="1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2.75" customHeight="1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2.75" customHeight="1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2.75" customHeight="1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2.75" customHeight="1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2.75" customHeight="1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2.75" customHeight="1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2.75" customHeight="1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2.75" customHeight="1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2.75" customHeight="1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2.75" customHeight="1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2.75" customHeight="1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2.75" customHeight="1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2.75" customHeight="1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2.75" customHeight="1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2.75" customHeight="1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2.75" customHeight="1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2.75" customHeight="1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2.75" customHeight="1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2.75" customHeight="1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2.75" customHeight="1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2.75" customHeight="1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2.75" customHeight="1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2.75" customHeight="1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2.75" customHeight="1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2.75" customHeight="1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2.75" customHeight="1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2.75" customHeight="1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2.75" customHeight="1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2.75" customHeight="1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2.75" customHeight="1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2.75" customHeight="1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2.75" customHeight="1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2.75" customHeight="1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2.75" customHeight="1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2.75" customHeight="1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2.75" customHeight="1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2.75" customHeight="1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2.75" customHeight="1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2.75" customHeight="1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2.75" customHeight="1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2.75" customHeight="1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2.75" customHeight="1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2.75" customHeight="1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2.75" customHeight="1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2.75" customHeight="1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2.75" customHeight="1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2.75" customHeight="1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2.75" customHeight="1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2.75" customHeight="1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2.75" customHeight="1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2.75" customHeight="1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2.75" customHeight="1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2.75" customHeight="1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2.75" customHeight="1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2.75" customHeight="1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2.75" customHeight="1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2.75" customHeight="1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2.75" customHeight="1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2.75" customHeight="1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2.75" customHeight="1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2.75" customHeight="1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2.75" customHeight="1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2.75" customHeight="1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2.75" customHeight="1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2.75" customHeight="1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2.75" customHeight="1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2.75" customHeight="1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2.75" customHeight="1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2.75" customHeight="1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2.75" customHeight="1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2.75" customHeight="1" x14ac:dyDescent="0.3">
      <c r="A978" s="7"/>
      <c r="B978" s="3"/>
      <c r="C978" s="3"/>
      <c r="D978" s="5"/>
      <c r="E978" s="6"/>
      <c r="F978" s="6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</row>
    <row r="979" spans="1:40" ht="12.75" customHeight="1" x14ac:dyDescent="0.3">
      <c r="A979" s="7"/>
      <c r="B979" s="3"/>
      <c r="C979" s="3"/>
      <c r="D979" s="5"/>
      <c r="E979" s="6"/>
      <c r="F979" s="6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</row>
    <row r="980" spans="1:40" ht="12.75" customHeight="1" x14ac:dyDescent="0.3">
      <c r="A980" s="7"/>
      <c r="B980" s="3"/>
      <c r="C980" s="3"/>
      <c r="D980" s="5"/>
      <c r="E980" s="6"/>
      <c r="F980" s="6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</row>
    <row r="981" spans="1:40" ht="12.75" customHeight="1" x14ac:dyDescent="0.3">
      <c r="A981" s="7"/>
      <c r="B981" s="3"/>
      <c r="C981" s="3"/>
      <c r="D981" s="5"/>
      <c r="E981" s="6"/>
      <c r="F981" s="6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</row>
    <row r="982" spans="1:40" ht="12.75" customHeight="1" x14ac:dyDescent="0.3">
      <c r="A982" s="7"/>
      <c r="B982" s="3"/>
      <c r="C982" s="3"/>
      <c r="D982" s="5"/>
      <c r="E982" s="6"/>
      <c r="F982" s="6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</row>
    <row r="983" spans="1:40" ht="12.75" customHeight="1" x14ac:dyDescent="0.3">
      <c r="A983" s="7"/>
      <c r="B983" s="3"/>
      <c r="C983" s="3"/>
      <c r="D983" s="5"/>
      <c r="E983" s="6"/>
      <c r="F983" s="6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</row>
    <row r="984" spans="1:40" ht="12.75" customHeight="1" x14ac:dyDescent="0.3">
      <c r="A984" s="7"/>
      <c r="B984" s="3"/>
      <c r="C984" s="3"/>
      <c r="D984" s="5"/>
      <c r="E984" s="6"/>
      <c r="F984" s="6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</row>
    <row r="985" spans="1:40" ht="12.75" customHeight="1" x14ac:dyDescent="0.3">
      <c r="A985" s="7"/>
      <c r="B985" s="3"/>
      <c r="C985" s="3"/>
      <c r="D985" s="5"/>
      <c r="E985" s="6"/>
      <c r="F985" s="6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</row>
    <row r="986" spans="1:40" ht="12.75" customHeight="1" x14ac:dyDescent="0.3">
      <c r="A986" s="7"/>
      <c r="B986" s="3"/>
      <c r="C986" s="3"/>
      <c r="D986" s="5"/>
      <c r="E986" s="6"/>
      <c r="F986" s="6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</row>
    <row r="987" spans="1:40" ht="12.75" customHeight="1" x14ac:dyDescent="0.3">
      <c r="A987" s="7"/>
      <c r="B987" s="3"/>
      <c r="C987" s="3"/>
      <c r="D987" s="5"/>
      <c r="E987" s="6"/>
      <c r="F987" s="6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</row>
    <row r="988" spans="1:40" ht="12.75" customHeight="1" x14ac:dyDescent="0.3">
      <c r="A988" s="7"/>
      <c r="B988" s="3"/>
      <c r="C988" s="3"/>
      <c r="D988" s="5"/>
      <c r="E988" s="6"/>
      <c r="F988" s="6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</row>
    <row r="989" spans="1:40" ht="12.75" customHeight="1" x14ac:dyDescent="0.3">
      <c r="A989" s="7"/>
      <c r="B989" s="3"/>
      <c r="C989" s="3"/>
      <c r="D989" s="5"/>
      <c r="E989" s="6"/>
      <c r="F989" s="6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</row>
    <row r="990" spans="1:40" ht="12.75" customHeight="1" x14ac:dyDescent="0.3">
      <c r="A990" s="7"/>
      <c r="B990" s="3"/>
      <c r="C990" s="3"/>
      <c r="D990" s="5"/>
      <c r="E990" s="6"/>
      <c r="F990" s="6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</row>
    <row r="991" spans="1:40" ht="12.75" customHeight="1" x14ac:dyDescent="0.3">
      <c r="A991" s="7"/>
      <c r="B991" s="3"/>
      <c r="C991" s="3"/>
      <c r="D991" s="5"/>
      <c r="E991" s="6"/>
      <c r="F991" s="6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</row>
    <row r="992" spans="1:40" ht="12.75" customHeight="1" x14ac:dyDescent="0.3">
      <c r="A992" s="7"/>
      <c r="B992" s="3"/>
      <c r="C992" s="3"/>
      <c r="D992" s="5"/>
      <c r="E992" s="6"/>
      <c r="F992" s="6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</row>
    <row r="993" spans="1:40" ht="12.75" customHeight="1" x14ac:dyDescent="0.3">
      <c r="A993" s="7"/>
      <c r="B993" s="3"/>
      <c r="C993" s="3"/>
      <c r="D993" s="5"/>
      <c r="E993" s="6"/>
      <c r="F993" s="6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</row>
    <row r="994" spans="1:40" ht="12.75" customHeight="1" x14ac:dyDescent="0.3">
      <c r="A994" s="7"/>
      <c r="B994" s="3"/>
      <c r="C994" s="3"/>
      <c r="D994" s="5"/>
      <c r="E994" s="6"/>
      <c r="F994" s="6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</row>
    <row r="995" spans="1:40" ht="12.75" customHeight="1" x14ac:dyDescent="0.3">
      <c r="A995" s="7"/>
      <c r="B995" s="3"/>
      <c r="C995" s="3"/>
      <c r="D995" s="5"/>
      <c r="E995" s="6"/>
      <c r="F995" s="6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</row>
    <row r="996" spans="1:40" ht="12.75" customHeight="1" x14ac:dyDescent="0.3">
      <c r="A996" s="7"/>
      <c r="B996" s="3"/>
      <c r="C996" s="3"/>
      <c r="D996" s="5"/>
      <c r="E996" s="6"/>
      <c r="F996" s="6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</row>
    <row r="997" spans="1:40" ht="12.75" customHeight="1" x14ac:dyDescent="0.3">
      <c r="A997" s="7"/>
      <c r="B997" s="3"/>
      <c r="C997" s="3"/>
      <c r="D997" s="5"/>
      <c r="E997" s="6"/>
      <c r="F997" s="6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</row>
    <row r="998" spans="1:40" ht="12.75" customHeight="1" x14ac:dyDescent="0.3">
      <c r="A998" s="7"/>
      <c r="B998" s="3"/>
      <c r="C998" s="3"/>
      <c r="D998" s="5"/>
      <c r="E998" s="6"/>
      <c r="F998" s="6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</row>
    <row r="999" spans="1:40" ht="12.75" customHeight="1" x14ac:dyDescent="0.3">
      <c r="A999" s="7"/>
      <c r="B999" s="3"/>
      <c r="C999" s="3"/>
      <c r="D999" s="5"/>
      <c r="E999" s="6"/>
      <c r="F999" s="6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</row>
    <row r="1000" spans="1:40" ht="12.75" customHeight="1" x14ac:dyDescent="0.3">
      <c r="A1000" s="7"/>
      <c r="B1000" s="3"/>
      <c r="C1000" s="3"/>
      <c r="D1000" s="5"/>
      <c r="E1000" s="6"/>
      <c r="F1000" s="6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</row>
    <row r="1001" spans="1:40" ht="12.75" customHeight="1" x14ac:dyDescent="0.3">
      <c r="A1001" s="7"/>
      <c r="B1001" s="3"/>
      <c r="C1001" s="3"/>
      <c r="D1001" s="5"/>
      <c r="E1001" s="6"/>
      <c r="F1001" s="6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</row>
    <row r="1002" spans="1:40" ht="12.75" customHeight="1" x14ac:dyDescent="0.3">
      <c r="A1002" s="7"/>
      <c r="B1002" s="3"/>
      <c r="C1002" s="3"/>
      <c r="D1002" s="5"/>
      <c r="E1002" s="6"/>
      <c r="F1002" s="6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</row>
  </sheetData>
  <mergeCells count="37">
    <mergeCell ref="F174:G174"/>
    <mergeCell ref="C90:E90"/>
    <mergeCell ref="C96:E96"/>
    <mergeCell ref="C102:E102"/>
    <mergeCell ref="C105:E105"/>
    <mergeCell ref="C109:E109"/>
    <mergeCell ref="C126:E126"/>
    <mergeCell ref="C129:E129"/>
    <mergeCell ref="C132:E132"/>
    <mergeCell ref="C148:E148"/>
    <mergeCell ref="C153:E153"/>
    <mergeCell ref="C60:E60"/>
    <mergeCell ref="C66:E66"/>
    <mergeCell ref="C72:E72"/>
    <mergeCell ref="C78:E78"/>
    <mergeCell ref="C84:E84"/>
    <mergeCell ref="C30:E30"/>
    <mergeCell ref="C36:E36"/>
    <mergeCell ref="C42:E42"/>
    <mergeCell ref="C48:E48"/>
    <mergeCell ref="C54:E54"/>
    <mergeCell ref="K5:O5"/>
    <mergeCell ref="P5:T5"/>
    <mergeCell ref="K6:L6"/>
    <mergeCell ref="M6:N6"/>
    <mergeCell ref="P6:Q6"/>
    <mergeCell ref="R6:S6"/>
    <mergeCell ref="A5:B7"/>
    <mergeCell ref="C5:C7"/>
    <mergeCell ref="D5:D7"/>
    <mergeCell ref="E5:E6"/>
    <mergeCell ref="F5:G6"/>
    <mergeCell ref="H5:I6"/>
    <mergeCell ref="J5:J7"/>
    <mergeCell ref="C12:E12"/>
    <mergeCell ref="C19:E19"/>
    <mergeCell ref="C27:E27"/>
  </mergeCells>
  <conditionalFormatting sqref="F161:J161">
    <cfRule type="cellIs" dxfId="25" priority="1" stopIfTrue="1" operator="greaterThan">
      <formula>15</formula>
    </cfRule>
  </conditionalFormatting>
  <conditionalFormatting sqref="K162:P162">
    <cfRule type="cellIs" dxfId="24" priority="2" stopIfTrue="1" operator="greaterThan">
      <formula>15</formula>
    </cfRule>
  </conditionalFormatting>
  <conditionalFormatting sqref="T162">
    <cfRule type="cellIs" dxfId="23" priority="3" stopIfTrue="1" operator="greaterThan">
      <formula>15</formula>
    </cfRule>
  </conditionalFormatting>
  <printOptions horizontalCentered="1"/>
  <pageMargins left="0.31496062992125984" right="0.31496062992125984" top="0.74803149606299213" bottom="0.51181102362204722" header="0" footer="0"/>
  <pageSetup paperSize="9" scale="44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N1003"/>
  <sheetViews>
    <sheetView showZeros="0" workbookViewId="0">
      <selection activeCell="C4" sqref="C4"/>
    </sheetView>
  </sheetViews>
  <sheetFormatPr defaultColWidth="14.453125" defaultRowHeight="15" customHeight="1" x14ac:dyDescent="0.25"/>
  <cols>
    <col min="1" max="1" width="6.26953125" style="565" customWidth="1"/>
    <col min="2" max="2" width="37.453125" style="565" customWidth="1"/>
    <col min="3" max="3" width="11.26953125" style="565" customWidth="1"/>
    <col min="4" max="4" width="10.26953125" style="565" customWidth="1"/>
    <col min="5" max="5" width="12.1796875" style="565" customWidth="1"/>
    <col min="6" max="6" width="16.26953125" style="565" bestFit="1" customWidth="1"/>
    <col min="7" max="7" width="14.453125" style="565" bestFit="1" customWidth="1"/>
    <col min="8" max="8" width="15.54296875" style="565" bestFit="1" customWidth="1"/>
    <col min="9" max="9" width="13.54296875" style="565" customWidth="1"/>
    <col min="10" max="10" width="13.81640625" style="565" customWidth="1"/>
    <col min="11" max="14" width="15.54296875" style="565" customWidth="1"/>
    <col min="15" max="15" width="10.54296875" style="565" customWidth="1"/>
    <col min="16" max="16" width="15.54296875" style="565" customWidth="1"/>
    <col min="17" max="17" width="18.453125" style="565" customWidth="1"/>
    <col min="18" max="19" width="15.54296875" style="565" customWidth="1"/>
    <col min="20" max="20" width="10.54296875" style="565" customWidth="1"/>
    <col min="21" max="40" width="9.1796875" style="565" customWidth="1"/>
    <col min="41" max="16384" width="14.453125" style="565"/>
  </cols>
  <sheetData>
    <row r="1" spans="1:40" ht="20.5" x14ac:dyDescent="0.45">
      <c r="A1" s="1"/>
      <c r="B1" s="3"/>
      <c r="C1" s="3"/>
      <c r="D1" s="5"/>
      <c r="E1" s="6"/>
      <c r="F1" s="6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ht="20.5" x14ac:dyDescent="0.45">
      <c r="A2" s="1"/>
      <c r="B2" s="3"/>
      <c r="C2" s="3"/>
      <c r="D2" s="5"/>
      <c r="E2" s="6"/>
      <c r="F2" s="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ht="18" x14ac:dyDescent="0.5">
      <c r="A3" s="3" t="s">
        <v>57</v>
      </c>
      <c r="B3" s="3"/>
      <c r="C3" s="115" t="s">
        <v>292</v>
      </c>
      <c r="D3" s="5"/>
      <c r="E3" s="6"/>
      <c r="F3" s="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ht="13.5" thickBot="1" x14ac:dyDescent="0.35">
      <c r="A4" s="7"/>
      <c r="B4" s="7"/>
      <c r="C4" s="3"/>
      <c r="D4" s="5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3"/>
      <c r="R4" s="3"/>
      <c r="S4" s="3"/>
      <c r="T4" s="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ht="13" x14ac:dyDescent="0.3">
      <c r="A5" s="651" t="s">
        <v>59</v>
      </c>
      <c r="B5" s="642"/>
      <c r="C5" s="656" t="s">
        <v>60</v>
      </c>
      <c r="D5" s="659" t="s">
        <v>61</v>
      </c>
      <c r="E5" s="660" t="s">
        <v>62</v>
      </c>
      <c r="F5" s="662" t="s">
        <v>63</v>
      </c>
      <c r="G5" s="663"/>
      <c r="H5" s="641" t="s">
        <v>64</v>
      </c>
      <c r="I5" s="642"/>
      <c r="J5" s="645" t="s">
        <v>65</v>
      </c>
      <c r="K5" s="666" t="s">
        <v>66</v>
      </c>
      <c r="L5" s="667"/>
      <c r="M5" s="667"/>
      <c r="N5" s="667"/>
      <c r="O5" s="668"/>
      <c r="P5" s="669" t="s">
        <v>67</v>
      </c>
      <c r="Q5" s="667"/>
      <c r="R5" s="667"/>
      <c r="S5" s="667"/>
      <c r="T5" s="66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ht="13" x14ac:dyDescent="0.3">
      <c r="A6" s="652"/>
      <c r="B6" s="653"/>
      <c r="C6" s="657"/>
      <c r="D6" s="657"/>
      <c r="E6" s="661"/>
      <c r="F6" s="664"/>
      <c r="G6" s="665"/>
      <c r="H6" s="643"/>
      <c r="I6" s="644"/>
      <c r="J6" s="646"/>
      <c r="K6" s="670" t="s">
        <v>68</v>
      </c>
      <c r="L6" s="671"/>
      <c r="M6" s="672" t="s">
        <v>69</v>
      </c>
      <c r="N6" s="671"/>
      <c r="O6" s="35" t="s">
        <v>70</v>
      </c>
      <c r="P6" s="673" t="s">
        <v>68</v>
      </c>
      <c r="Q6" s="671"/>
      <c r="R6" s="674" t="s">
        <v>69</v>
      </c>
      <c r="S6" s="671"/>
      <c r="T6" s="35" t="s">
        <v>70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ht="13.5" thickBot="1" x14ac:dyDescent="0.35">
      <c r="A7" s="654"/>
      <c r="B7" s="655"/>
      <c r="C7" s="658"/>
      <c r="D7" s="658"/>
      <c r="E7" s="566" t="s">
        <v>71</v>
      </c>
      <c r="F7" s="566" t="s">
        <v>71</v>
      </c>
      <c r="G7" s="37" t="s">
        <v>54</v>
      </c>
      <c r="H7" s="567" t="s">
        <v>71</v>
      </c>
      <c r="I7" s="39" t="s">
        <v>54</v>
      </c>
      <c r="J7" s="647"/>
      <c r="K7" s="568" t="s">
        <v>71</v>
      </c>
      <c r="L7" s="41" t="s">
        <v>54</v>
      </c>
      <c r="M7" s="569" t="s">
        <v>71</v>
      </c>
      <c r="N7" s="43" t="s">
        <v>54</v>
      </c>
      <c r="O7" s="44" t="s">
        <v>72</v>
      </c>
      <c r="P7" s="570" t="s">
        <v>71</v>
      </c>
      <c r="Q7" s="46" t="s">
        <v>54</v>
      </c>
      <c r="R7" s="571" t="s">
        <v>71</v>
      </c>
      <c r="S7" s="48" t="s">
        <v>54</v>
      </c>
      <c r="T7" s="44" t="s">
        <v>72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280" customFormat="1" ht="16" thickBot="1" x14ac:dyDescent="0.4">
      <c r="A8" s="351" t="s">
        <v>73</v>
      </c>
      <c r="B8" s="352"/>
      <c r="C8" s="353"/>
      <c r="D8" s="354"/>
      <c r="E8" s="572"/>
      <c r="F8" s="572"/>
      <c r="G8" s="352"/>
      <c r="H8" s="356">
        <f>'Appeal Income'!I31</f>
        <v>0</v>
      </c>
      <c r="I8" s="357">
        <f>'Appeal Income'!H31</f>
        <v>0</v>
      </c>
      <c r="J8" s="444">
        <f>IFERROR(I8/G163,0)</f>
        <v>0</v>
      </c>
      <c r="K8" s="573"/>
      <c r="L8" s="359"/>
      <c r="M8" s="574"/>
      <c r="N8" s="359"/>
      <c r="O8" s="361"/>
      <c r="P8" s="575"/>
      <c r="Q8" s="479"/>
      <c r="R8" s="574"/>
      <c r="S8" s="359"/>
      <c r="T8" s="361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</row>
    <row r="9" spans="1:40" s="280" customFormat="1" ht="16" thickBot="1" x14ac:dyDescent="0.4">
      <c r="A9" s="488" t="s">
        <v>74</v>
      </c>
      <c r="B9" s="488"/>
      <c r="C9" s="489"/>
      <c r="D9" s="490"/>
      <c r="E9" s="576"/>
      <c r="F9" s="576"/>
      <c r="G9" s="489"/>
      <c r="H9" s="489"/>
      <c r="I9" s="489"/>
      <c r="J9" s="489"/>
      <c r="K9" s="491"/>
      <c r="L9" s="491"/>
      <c r="M9" s="491"/>
      <c r="N9" s="491"/>
      <c r="O9" s="492"/>
      <c r="P9" s="491"/>
      <c r="Q9" s="491"/>
      <c r="R9" s="491"/>
      <c r="S9" s="491"/>
      <c r="T9" s="493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</row>
    <row r="10" spans="1:40" ht="13.5" thickBot="1" x14ac:dyDescent="0.35">
      <c r="A10" s="49">
        <v>1</v>
      </c>
      <c r="B10" s="50" t="s">
        <v>75</v>
      </c>
      <c r="C10" s="51"/>
      <c r="D10" s="52"/>
      <c r="E10" s="577"/>
      <c r="F10" s="54"/>
      <c r="G10" s="55"/>
      <c r="H10" s="55"/>
      <c r="I10" s="55"/>
      <c r="J10" s="55"/>
      <c r="K10" s="348"/>
      <c r="L10" s="348"/>
      <c r="M10" s="348"/>
      <c r="N10" s="348"/>
      <c r="O10" s="349"/>
      <c r="P10" s="348"/>
      <c r="Q10" s="378"/>
      <c r="R10" s="378"/>
      <c r="S10" s="378"/>
      <c r="T10" s="350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pans="1:40" ht="12.5" x14ac:dyDescent="0.25">
      <c r="A11" s="58">
        <v>1.1000000000000001</v>
      </c>
      <c r="B11" s="59" t="s">
        <v>11</v>
      </c>
      <c r="C11" s="151"/>
      <c r="D11" s="151"/>
      <c r="E11" s="152"/>
      <c r="F11" s="476">
        <f>(D11*E11)</f>
        <v>0</v>
      </c>
      <c r="G11" s="61">
        <f>F11*'Consolidated Budget'!$C$9</f>
        <v>0</v>
      </c>
      <c r="H11" s="187">
        <f>F11*$J$8</f>
        <v>0</v>
      </c>
      <c r="I11" s="63">
        <f>G11*$J$8</f>
        <v>0</v>
      </c>
      <c r="J11" s="64"/>
      <c r="K11" s="211"/>
      <c r="L11" s="212"/>
      <c r="M11" s="213">
        <f t="shared" ref="M11:N11" si="0">H11-K11</f>
        <v>0</v>
      </c>
      <c r="N11" s="213">
        <f t="shared" si="0"/>
        <v>0</v>
      </c>
      <c r="O11" s="230">
        <f>IFERROR(L11/I11,0)</f>
        <v>0</v>
      </c>
      <c r="P11" s="379"/>
      <c r="Q11" s="380"/>
      <c r="R11" s="381">
        <f>H11-P11</f>
        <v>0</v>
      </c>
      <c r="S11" s="381">
        <f>I11-Q11</f>
        <v>0</v>
      </c>
      <c r="T11" s="449">
        <f>IFERROR(Q11/I11,0)</f>
        <v>0</v>
      </c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</row>
    <row r="12" spans="1:40" ht="12.5" x14ac:dyDescent="0.25">
      <c r="A12" s="494" t="s">
        <v>76</v>
      </c>
      <c r="B12" s="150" t="s">
        <v>77</v>
      </c>
      <c r="C12" s="633"/>
      <c r="D12" s="634"/>
      <c r="E12" s="635"/>
      <c r="F12" s="71">
        <f t="shared" ref="F12:I12" si="1">SUM(F13:F18)</f>
        <v>0</v>
      </c>
      <c r="G12" s="67">
        <f t="shared" si="1"/>
        <v>0</v>
      </c>
      <c r="H12" s="236">
        <f t="shared" si="1"/>
        <v>0</v>
      </c>
      <c r="I12" s="66">
        <f t="shared" si="1"/>
        <v>0</v>
      </c>
      <c r="J12" s="142"/>
      <c r="K12" s="214">
        <f t="shared" ref="K12:S12" si="2">SUM(K13:K18)</f>
        <v>0</v>
      </c>
      <c r="L12" s="215">
        <f t="shared" si="2"/>
        <v>0</v>
      </c>
      <c r="M12" s="215">
        <f t="shared" si="2"/>
        <v>0</v>
      </c>
      <c r="N12" s="215">
        <f t="shared" si="2"/>
        <v>0</v>
      </c>
      <c r="O12" s="233">
        <f t="shared" ref="O12:O27" si="3">IFERROR(L12/I12,0)</f>
        <v>0</v>
      </c>
      <c r="P12" s="382">
        <f t="shared" si="2"/>
        <v>0</v>
      </c>
      <c r="Q12" s="383">
        <f t="shared" si="2"/>
        <v>0</v>
      </c>
      <c r="R12" s="383">
        <f t="shared" si="2"/>
        <v>0</v>
      </c>
      <c r="S12" s="383">
        <f t="shared" si="2"/>
        <v>0</v>
      </c>
      <c r="T12" s="450">
        <f t="shared" ref="T12:T27" si="4">IFERROR(Q12/I12,0)</f>
        <v>0</v>
      </c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</row>
    <row r="13" spans="1:40" ht="12.5" x14ac:dyDescent="0.25">
      <c r="A13" s="72" t="s">
        <v>78</v>
      </c>
      <c r="B13" s="72"/>
      <c r="C13" s="60"/>
      <c r="D13" s="60"/>
      <c r="E13" s="59"/>
      <c r="F13" s="25">
        <f t="shared" ref="F13:F18" si="5">D13*E13</f>
        <v>0</v>
      </c>
      <c r="G13" s="74">
        <f>F13*'Consolidated Budget'!$C$9</f>
        <v>0</v>
      </c>
      <c r="H13" s="194">
        <f t="shared" ref="H13:I18" si="6">F13*$J$8</f>
        <v>0</v>
      </c>
      <c r="I13" s="195">
        <f t="shared" si="6"/>
        <v>0</v>
      </c>
      <c r="J13" s="196"/>
      <c r="K13" s="216"/>
      <c r="L13" s="217"/>
      <c r="M13" s="222">
        <f t="shared" ref="M13:N18" si="7">H13-K13</f>
        <v>0</v>
      </c>
      <c r="N13" s="222">
        <f t="shared" si="7"/>
        <v>0</v>
      </c>
      <c r="O13" s="231">
        <f t="shared" si="3"/>
        <v>0</v>
      </c>
      <c r="P13" s="495"/>
      <c r="Q13" s="384"/>
      <c r="R13" s="385">
        <f t="shared" ref="R13:S18" si="8">H13-P13</f>
        <v>0</v>
      </c>
      <c r="S13" s="385">
        <f t="shared" si="8"/>
        <v>0</v>
      </c>
      <c r="T13" s="234">
        <f t="shared" si="4"/>
        <v>0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</row>
    <row r="14" spans="1:40" ht="12.5" x14ac:dyDescent="0.25">
      <c r="A14" s="72" t="s">
        <v>79</v>
      </c>
      <c r="B14" s="72"/>
      <c r="C14" s="73"/>
      <c r="D14" s="73"/>
      <c r="E14" s="72"/>
      <c r="F14" s="25">
        <f t="shared" si="5"/>
        <v>0</v>
      </c>
      <c r="G14" s="74">
        <f>F14*'Consolidated Budget'!$C$9</f>
        <v>0</v>
      </c>
      <c r="H14" s="197">
        <f t="shared" si="6"/>
        <v>0</v>
      </c>
      <c r="I14" s="25">
        <f t="shared" si="6"/>
        <v>0</v>
      </c>
      <c r="J14" s="198"/>
      <c r="K14" s="216"/>
      <c r="L14" s="217"/>
      <c r="M14" s="224">
        <f t="shared" si="7"/>
        <v>0</v>
      </c>
      <c r="N14" s="224">
        <f t="shared" si="7"/>
        <v>0</v>
      </c>
      <c r="O14" s="231">
        <f t="shared" si="3"/>
        <v>0</v>
      </c>
      <c r="P14" s="386"/>
      <c r="Q14" s="387"/>
      <c r="R14" s="388">
        <f t="shared" si="8"/>
        <v>0</v>
      </c>
      <c r="S14" s="388">
        <f t="shared" si="8"/>
        <v>0</v>
      </c>
      <c r="T14" s="231">
        <f t="shared" si="4"/>
        <v>0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</row>
    <row r="15" spans="1:40" ht="12.5" x14ac:dyDescent="0.25">
      <c r="A15" s="72" t="s">
        <v>80</v>
      </c>
      <c r="B15" s="72"/>
      <c r="C15" s="73"/>
      <c r="D15" s="73"/>
      <c r="E15" s="72"/>
      <c r="F15" s="25">
        <f t="shared" si="5"/>
        <v>0</v>
      </c>
      <c r="G15" s="74">
        <f>F15*'Consolidated Budget'!$C$9</f>
        <v>0</v>
      </c>
      <c r="H15" s="197">
        <f t="shared" si="6"/>
        <v>0</v>
      </c>
      <c r="I15" s="25">
        <f t="shared" si="6"/>
        <v>0</v>
      </c>
      <c r="J15" s="198"/>
      <c r="K15" s="216"/>
      <c r="L15" s="217"/>
      <c r="M15" s="224">
        <f t="shared" si="7"/>
        <v>0</v>
      </c>
      <c r="N15" s="224">
        <f t="shared" si="7"/>
        <v>0</v>
      </c>
      <c r="O15" s="231">
        <f t="shared" si="3"/>
        <v>0</v>
      </c>
      <c r="P15" s="386"/>
      <c r="Q15" s="387"/>
      <c r="R15" s="388">
        <f t="shared" si="8"/>
        <v>0</v>
      </c>
      <c r="S15" s="388">
        <f t="shared" si="8"/>
        <v>0</v>
      </c>
      <c r="T15" s="231">
        <f t="shared" si="4"/>
        <v>0</v>
      </c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</row>
    <row r="16" spans="1:40" ht="12.5" x14ac:dyDescent="0.25">
      <c r="A16" s="72" t="s">
        <v>81</v>
      </c>
      <c r="B16" s="72"/>
      <c r="C16" s="73"/>
      <c r="D16" s="73"/>
      <c r="E16" s="72"/>
      <c r="F16" s="25">
        <f t="shared" si="5"/>
        <v>0</v>
      </c>
      <c r="G16" s="74">
        <f>F16*'Consolidated Budget'!$C$9</f>
        <v>0</v>
      </c>
      <c r="H16" s="197">
        <f t="shared" si="6"/>
        <v>0</v>
      </c>
      <c r="I16" s="25">
        <f t="shared" si="6"/>
        <v>0</v>
      </c>
      <c r="J16" s="198"/>
      <c r="K16" s="216"/>
      <c r="L16" s="217"/>
      <c r="M16" s="224">
        <f t="shared" si="7"/>
        <v>0</v>
      </c>
      <c r="N16" s="224">
        <f t="shared" si="7"/>
        <v>0</v>
      </c>
      <c r="O16" s="231">
        <f t="shared" si="3"/>
        <v>0</v>
      </c>
      <c r="P16" s="386"/>
      <c r="Q16" s="387"/>
      <c r="R16" s="388">
        <f t="shared" si="8"/>
        <v>0</v>
      </c>
      <c r="S16" s="388">
        <f t="shared" si="8"/>
        <v>0</v>
      </c>
      <c r="T16" s="231">
        <f t="shared" si="4"/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</row>
    <row r="17" spans="1:40" ht="12.5" x14ac:dyDescent="0.25">
      <c r="A17" s="72" t="s">
        <v>82</v>
      </c>
      <c r="B17" s="72"/>
      <c r="C17" s="73"/>
      <c r="D17" s="73"/>
      <c r="E17" s="72"/>
      <c r="F17" s="25">
        <f t="shared" si="5"/>
        <v>0</v>
      </c>
      <c r="G17" s="74">
        <f>F17*'Consolidated Budget'!$C$9</f>
        <v>0</v>
      </c>
      <c r="H17" s="197">
        <f t="shared" si="6"/>
        <v>0</v>
      </c>
      <c r="I17" s="25">
        <f t="shared" si="6"/>
        <v>0</v>
      </c>
      <c r="J17" s="198"/>
      <c r="K17" s="216"/>
      <c r="L17" s="217"/>
      <c r="M17" s="224">
        <f t="shared" si="7"/>
        <v>0</v>
      </c>
      <c r="N17" s="224">
        <f t="shared" si="7"/>
        <v>0</v>
      </c>
      <c r="O17" s="231">
        <f t="shared" si="3"/>
        <v>0</v>
      </c>
      <c r="P17" s="386"/>
      <c r="Q17" s="387"/>
      <c r="R17" s="388">
        <f t="shared" si="8"/>
        <v>0</v>
      </c>
      <c r="S17" s="388">
        <f t="shared" si="8"/>
        <v>0</v>
      </c>
      <c r="T17" s="231">
        <f t="shared" si="4"/>
        <v>0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</row>
    <row r="18" spans="1:40" ht="12.5" x14ac:dyDescent="0.25">
      <c r="A18" s="72" t="s">
        <v>83</v>
      </c>
      <c r="B18" s="78"/>
      <c r="C18" s="79"/>
      <c r="D18" s="79"/>
      <c r="E18" s="78"/>
      <c r="F18" s="257">
        <f t="shared" si="5"/>
        <v>0</v>
      </c>
      <c r="G18" s="80">
        <f>F18*'Consolidated Budget'!$C$9</f>
        <v>0</v>
      </c>
      <c r="H18" s="199">
        <f t="shared" si="6"/>
        <v>0</v>
      </c>
      <c r="I18" s="200">
        <f t="shared" si="6"/>
        <v>0</v>
      </c>
      <c r="J18" s="201"/>
      <c r="K18" s="218"/>
      <c r="L18" s="219"/>
      <c r="M18" s="226">
        <f t="shared" si="7"/>
        <v>0</v>
      </c>
      <c r="N18" s="226">
        <f t="shared" si="7"/>
        <v>0</v>
      </c>
      <c r="O18" s="232">
        <f t="shared" si="3"/>
        <v>0</v>
      </c>
      <c r="P18" s="389"/>
      <c r="Q18" s="390"/>
      <c r="R18" s="391">
        <f t="shared" si="8"/>
        <v>0</v>
      </c>
      <c r="S18" s="391">
        <f t="shared" si="8"/>
        <v>0</v>
      </c>
      <c r="T18" s="232">
        <f t="shared" si="4"/>
        <v>0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</row>
    <row r="19" spans="1:40" ht="12.5" x14ac:dyDescent="0.25">
      <c r="A19" s="494" t="s">
        <v>84</v>
      </c>
      <c r="B19" s="150" t="s">
        <v>85</v>
      </c>
      <c r="C19" s="633"/>
      <c r="D19" s="634"/>
      <c r="E19" s="635"/>
      <c r="F19" s="71">
        <f t="shared" ref="F19:I19" si="9">SUM(F20:F26)</f>
        <v>0</v>
      </c>
      <c r="G19" s="67">
        <f t="shared" si="9"/>
        <v>0</v>
      </c>
      <c r="H19" s="236">
        <f t="shared" si="9"/>
        <v>0</v>
      </c>
      <c r="I19" s="66">
        <f t="shared" si="9"/>
        <v>0</v>
      </c>
      <c r="J19" s="142"/>
      <c r="K19" s="214">
        <f t="shared" ref="K19:S19" si="10">SUM(K20:K26)</f>
        <v>0</v>
      </c>
      <c r="L19" s="215">
        <f t="shared" si="10"/>
        <v>0</v>
      </c>
      <c r="M19" s="215">
        <f t="shared" si="10"/>
        <v>0</v>
      </c>
      <c r="N19" s="214">
        <f t="shared" si="10"/>
        <v>0</v>
      </c>
      <c r="O19" s="233">
        <f t="shared" si="3"/>
        <v>0</v>
      </c>
      <c r="P19" s="382">
        <f t="shared" si="10"/>
        <v>0</v>
      </c>
      <c r="Q19" s="383">
        <f t="shared" si="10"/>
        <v>0</v>
      </c>
      <c r="R19" s="383">
        <f t="shared" si="10"/>
        <v>0</v>
      </c>
      <c r="S19" s="383">
        <f t="shared" si="10"/>
        <v>0</v>
      </c>
      <c r="T19" s="450">
        <f t="shared" si="4"/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</row>
    <row r="20" spans="1:40" ht="12.5" x14ac:dyDescent="0.25">
      <c r="A20" s="72" t="s">
        <v>86</v>
      </c>
      <c r="B20" s="72"/>
      <c r="C20" s="60"/>
      <c r="D20" s="60"/>
      <c r="E20" s="59"/>
      <c r="F20" s="25">
        <f t="shared" ref="F20:F26" si="11">D20*E20</f>
        <v>0</v>
      </c>
      <c r="G20" s="74">
        <f>F20*'Consolidated Budget'!$C$9</f>
        <v>0</v>
      </c>
      <c r="H20" s="194">
        <f t="shared" ref="H20:I26" si="12">F20*$J$8</f>
        <v>0</v>
      </c>
      <c r="I20" s="195">
        <f t="shared" si="12"/>
        <v>0</v>
      </c>
      <c r="J20" s="196"/>
      <c r="K20" s="220"/>
      <c r="L20" s="221"/>
      <c r="M20" s="222">
        <f t="shared" ref="M20:N26" si="13">H20-K20</f>
        <v>0</v>
      </c>
      <c r="N20" s="222">
        <f t="shared" si="13"/>
        <v>0</v>
      </c>
      <c r="O20" s="234">
        <f t="shared" si="3"/>
        <v>0</v>
      </c>
      <c r="P20" s="410"/>
      <c r="Q20" s="384"/>
      <c r="R20" s="385">
        <f t="shared" ref="R20:S26" si="14">H20-P20</f>
        <v>0</v>
      </c>
      <c r="S20" s="385">
        <f t="shared" si="14"/>
        <v>0</v>
      </c>
      <c r="T20" s="234">
        <f t="shared" si="4"/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</row>
    <row r="21" spans="1:40" ht="12.5" x14ac:dyDescent="0.25">
      <c r="A21" s="72" t="s">
        <v>87</v>
      </c>
      <c r="B21" s="72"/>
      <c r="C21" s="73"/>
      <c r="D21" s="73"/>
      <c r="E21" s="72"/>
      <c r="F21" s="25">
        <f t="shared" si="11"/>
        <v>0</v>
      </c>
      <c r="G21" s="74">
        <f>F21*'Consolidated Budget'!$C$9</f>
        <v>0</v>
      </c>
      <c r="H21" s="197">
        <f t="shared" si="12"/>
        <v>0</v>
      </c>
      <c r="I21" s="25">
        <f t="shared" si="12"/>
        <v>0</v>
      </c>
      <c r="J21" s="198"/>
      <c r="K21" s="223"/>
      <c r="L21" s="217"/>
      <c r="M21" s="224">
        <f t="shared" si="13"/>
        <v>0</v>
      </c>
      <c r="N21" s="224">
        <f t="shared" si="13"/>
        <v>0</v>
      </c>
      <c r="O21" s="231">
        <f t="shared" si="3"/>
        <v>0</v>
      </c>
      <c r="P21" s="392"/>
      <c r="Q21" s="387"/>
      <c r="R21" s="388">
        <f t="shared" si="14"/>
        <v>0</v>
      </c>
      <c r="S21" s="388">
        <f t="shared" si="14"/>
        <v>0</v>
      </c>
      <c r="T21" s="231">
        <f t="shared" si="4"/>
        <v>0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</row>
    <row r="22" spans="1:40" ht="12.5" x14ac:dyDescent="0.25">
      <c r="A22" s="72" t="s">
        <v>88</v>
      </c>
      <c r="B22" s="72"/>
      <c r="C22" s="73"/>
      <c r="D22" s="73"/>
      <c r="E22" s="72"/>
      <c r="F22" s="25">
        <f t="shared" si="11"/>
        <v>0</v>
      </c>
      <c r="G22" s="74">
        <f>F22*'Consolidated Budget'!$C$9</f>
        <v>0</v>
      </c>
      <c r="H22" s="197">
        <f t="shared" si="12"/>
        <v>0</v>
      </c>
      <c r="I22" s="25">
        <f t="shared" si="12"/>
        <v>0</v>
      </c>
      <c r="J22" s="198"/>
      <c r="K22" s="223"/>
      <c r="L22" s="217"/>
      <c r="M22" s="224">
        <f t="shared" si="13"/>
        <v>0</v>
      </c>
      <c r="N22" s="224">
        <f t="shared" si="13"/>
        <v>0</v>
      </c>
      <c r="O22" s="231">
        <f t="shared" si="3"/>
        <v>0</v>
      </c>
      <c r="P22" s="392"/>
      <c r="Q22" s="387"/>
      <c r="R22" s="388">
        <f t="shared" si="14"/>
        <v>0</v>
      </c>
      <c r="S22" s="388">
        <f t="shared" si="14"/>
        <v>0</v>
      </c>
      <c r="T22" s="231">
        <f t="shared" si="4"/>
        <v>0</v>
      </c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</row>
    <row r="23" spans="1:40" ht="12.5" x14ac:dyDescent="0.25">
      <c r="A23" s="72" t="s">
        <v>89</v>
      </c>
      <c r="B23" s="72"/>
      <c r="C23" s="73"/>
      <c r="D23" s="73"/>
      <c r="E23" s="72"/>
      <c r="F23" s="25">
        <f t="shared" si="11"/>
        <v>0</v>
      </c>
      <c r="G23" s="74">
        <f>F23*'Consolidated Budget'!$C$9</f>
        <v>0</v>
      </c>
      <c r="H23" s="197">
        <f t="shared" si="12"/>
        <v>0</v>
      </c>
      <c r="I23" s="25">
        <f t="shared" si="12"/>
        <v>0</v>
      </c>
      <c r="J23" s="198"/>
      <c r="K23" s="223"/>
      <c r="L23" s="217"/>
      <c r="M23" s="224">
        <f t="shared" si="13"/>
        <v>0</v>
      </c>
      <c r="N23" s="224">
        <f t="shared" si="13"/>
        <v>0</v>
      </c>
      <c r="O23" s="231">
        <f t="shared" si="3"/>
        <v>0</v>
      </c>
      <c r="P23" s="392"/>
      <c r="Q23" s="387"/>
      <c r="R23" s="388">
        <f t="shared" si="14"/>
        <v>0</v>
      </c>
      <c r="S23" s="388">
        <f t="shared" si="14"/>
        <v>0</v>
      </c>
      <c r="T23" s="231">
        <f t="shared" si="4"/>
        <v>0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</row>
    <row r="24" spans="1:40" ht="12.5" x14ac:dyDescent="0.25">
      <c r="A24" s="72" t="s">
        <v>90</v>
      </c>
      <c r="B24" s="72"/>
      <c r="C24" s="73"/>
      <c r="D24" s="73"/>
      <c r="E24" s="72"/>
      <c r="F24" s="25">
        <f t="shared" si="11"/>
        <v>0</v>
      </c>
      <c r="G24" s="74">
        <f>F24*'Consolidated Budget'!$C$9</f>
        <v>0</v>
      </c>
      <c r="H24" s="197"/>
      <c r="I24" s="25"/>
      <c r="J24" s="198"/>
      <c r="K24" s="223"/>
      <c r="L24" s="217"/>
      <c r="M24" s="224"/>
      <c r="N24" s="224"/>
      <c r="O24" s="231"/>
      <c r="P24" s="392"/>
      <c r="Q24" s="387"/>
      <c r="R24" s="388">
        <f t="shared" si="14"/>
        <v>0</v>
      </c>
      <c r="S24" s="388">
        <f t="shared" si="14"/>
        <v>0</v>
      </c>
      <c r="T24" s="231">
        <f t="shared" si="4"/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</row>
    <row r="25" spans="1:40" ht="12.5" x14ac:dyDescent="0.25">
      <c r="A25" s="72" t="s">
        <v>91</v>
      </c>
      <c r="B25" s="72"/>
      <c r="C25" s="73"/>
      <c r="D25" s="73"/>
      <c r="E25" s="72"/>
      <c r="F25" s="25">
        <f t="shared" si="11"/>
        <v>0</v>
      </c>
      <c r="G25" s="74">
        <f>F25*'Consolidated Budget'!$C$9</f>
        <v>0</v>
      </c>
      <c r="H25" s="197">
        <f t="shared" si="12"/>
        <v>0</v>
      </c>
      <c r="I25" s="25">
        <f t="shared" si="12"/>
        <v>0</v>
      </c>
      <c r="J25" s="198"/>
      <c r="K25" s="223"/>
      <c r="L25" s="217"/>
      <c r="M25" s="224">
        <f t="shared" si="13"/>
        <v>0</v>
      </c>
      <c r="N25" s="224">
        <f t="shared" si="13"/>
        <v>0</v>
      </c>
      <c r="O25" s="231">
        <f t="shared" si="3"/>
        <v>0</v>
      </c>
      <c r="P25" s="392"/>
      <c r="Q25" s="387"/>
      <c r="R25" s="388">
        <f t="shared" si="14"/>
        <v>0</v>
      </c>
      <c r="S25" s="388">
        <f t="shared" si="14"/>
        <v>0</v>
      </c>
      <c r="T25" s="231">
        <f t="shared" si="4"/>
        <v>0</v>
      </c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</row>
    <row r="26" spans="1:40" ht="13" thickBot="1" x14ac:dyDescent="0.3">
      <c r="A26" s="78" t="s">
        <v>92</v>
      </c>
      <c r="B26" s="78"/>
      <c r="C26" s="79"/>
      <c r="D26" s="79"/>
      <c r="E26" s="78"/>
      <c r="F26" s="257">
        <f t="shared" si="11"/>
        <v>0</v>
      </c>
      <c r="G26" s="80">
        <f>F26*'Consolidated Budget'!$C$9</f>
        <v>0</v>
      </c>
      <c r="H26" s="202">
        <f t="shared" si="12"/>
        <v>0</v>
      </c>
      <c r="I26" s="203">
        <f t="shared" si="12"/>
        <v>0</v>
      </c>
      <c r="J26" s="204"/>
      <c r="K26" s="225"/>
      <c r="L26" s="217"/>
      <c r="M26" s="226">
        <f t="shared" si="13"/>
        <v>0</v>
      </c>
      <c r="N26" s="226">
        <f t="shared" si="13"/>
        <v>0</v>
      </c>
      <c r="O26" s="232">
        <f t="shared" si="3"/>
        <v>0</v>
      </c>
      <c r="P26" s="393"/>
      <c r="Q26" s="390"/>
      <c r="R26" s="391">
        <f t="shared" si="14"/>
        <v>0</v>
      </c>
      <c r="S26" s="391">
        <f t="shared" si="14"/>
        <v>0</v>
      </c>
      <c r="T26" s="232">
        <f t="shared" si="4"/>
        <v>0</v>
      </c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</row>
    <row r="27" spans="1:40" ht="13.5" thickBot="1" x14ac:dyDescent="0.35">
      <c r="A27" s="84" t="s">
        <v>93</v>
      </c>
      <c r="B27" s="50"/>
      <c r="C27" s="648"/>
      <c r="D27" s="649"/>
      <c r="E27" s="650"/>
      <c r="F27" s="85">
        <f t="shared" ref="F27:I27" si="15">F11+F12+F19</f>
        <v>0</v>
      </c>
      <c r="G27" s="85">
        <f t="shared" si="15"/>
        <v>0</v>
      </c>
      <c r="H27" s="86">
        <f t="shared" si="15"/>
        <v>0</v>
      </c>
      <c r="I27" s="85">
        <f t="shared" si="15"/>
        <v>0</v>
      </c>
      <c r="J27" s="87"/>
      <c r="K27" s="227">
        <f t="shared" ref="K27:S27" si="16">K11+K12+K19</f>
        <v>0</v>
      </c>
      <c r="L27" s="227">
        <f t="shared" si="16"/>
        <v>0</v>
      </c>
      <c r="M27" s="228">
        <f t="shared" si="16"/>
        <v>0</v>
      </c>
      <c r="N27" s="228">
        <f t="shared" si="16"/>
        <v>0</v>
      </c>
      <c r="O27" s="235">
        <f t="shared" si="3"/>
        <v>0</v>
      </c>
      <c r="P27" s="394">
        <f t="shared" si="16"/>
        <v>0</v>
      </c>
      <c r="Q27" s="228">
        <f t="shared" si="16"/>
        <v>0</v>
      </c>
      <c r="R27" s="228">
        <f t="shared" si="16"/>
        <v>0</v>
      </c>
      <c r="S27" s="228">
        <f t="shared" si="16"/>
        <v>0</v>
      </c>
      <c r="T27" s="235">
        <f t="shared" si="4"/>
        <v>0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</row>
    <row r="28" spans="1:40" ht="13.5" thickBot="1" x14ac:dyDescent="0.35">
      <c r="A28" s="10"/>
      <c r="B28" s="7"/>
      <c r="C28" s="10"/>
      <c r="D28" s="8"/>
      <c r="E28" s="578"/>
      <c r="F28" s="578"/>
      <c r="G28" s="10"/>
      <c r="H28" s="496"/>
      <c r="I28" s="10"/>
      <c r="J28" s="497"/>
      <c r="K28" s="288"/>
      <c r="L28" s="289"/>
      <c r="M28" s="289"/>
      <c r="N28" s="289"/>
      <c r="O28" s="290"/>
      <c r="P28" s="395"/>
      <c r="Q28" s="396"/>
      <c r="R28" s="396"/>
      <c r="S28" s="396"/>
      <c r="T28" s="45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  <row r="29" spans="1:40" ht="13.5" thickBot="1" x14ac:dyDescent="0.35">
      <c r="A29" s="49">
        <v>2</v>
      </c>
      <c r="B29" s="50" t="s">
        <v>94</v>
      </c>
      <c r="C29" s="154"/>
      <c r="D29" s="155"/>
      <c r="E29" s="579"/>
      <c r="F29" s="54"/>
      <c r="G29" s="55"/>
      <c r="H29" s="56"/>
      <c r="I29" s="55"/>
      <c r="J29" s="57"/>
      <c r="K29" s="239"/>
      <c r="L29" s="240"/>
      <c r="M29" s="241"/>
      <c r="N29" s="241"/>
      <c r="O29" s="242"/>
      <c r="P29" s="397"/>
      <c r="Q29" s="398"/>
      <c r="R29" s="399"/>
      <c r="S29" s="399"/>
      <c r="T29" s="34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</row>
    <row r="30" spans="1:40" ht="12.5" x14ac:dyDescent="0.25">
      <c r="A30" s="88" t="s">
        <v>95</v>
      </c>
      <c r="B30" s="153" t="s">
        <v>16</v>
      </c>
      <c r="C30" s="633"/>
      <c r="D30" s="634"/>
      <c r="E30" s="635"/>
      <c r="F30" s="71">
        <f t="shared" ref="F30:S30" si="17">SUM(F31:F35)</f>
        <v>0</v>
      </c>
      <c r="G30" s="67">
        <f t="shared" si="17"/>
        <v>0</v>
      </c>
      <c r="H30" s="243">
        <f t="shared" si="17"/>
        <v>0</v>
      </c>
      <c r="I30" s="244">
        <f t="shared" si="17"/>
        <v>0</v>
      </c>
      <c r="J30" s="245"/>
      <c r="K30" s="498">
        <f t="shared" si="17"/>
        <v>0</v>
      </c>
      <c r="L30" s="499">
        <f t="shared" si="17"/>
        <v>0</v>
      </c>
      <c r="M30" s="500">
        <f t="shared" si="17"/>
        <v>0</v>
      </c>
      <c r="N30" s="500">
        <f t="shared" si="17"/>
        <v>0</v>
      </c>
      <c r="O30" s="343">
        <f t="shared" ref="O30:O93" si="18">IFERROR(L30/I30,0)</f>
        <v>0</v>
      </c>
      <c r="P30" s="400">
        <f t="shared" si="17"/>
        <v>0</v>
      </c>
      <c r="Q30" s="401">
        <f t="shared" si="17"/>
        <v>0</v>
      </c>
      <c r="R30" s="402">
        <f t="shared" si="17"/>
        <v>0</v>
      </c>
      <c r="S30" s="402">
        <f t="shared" si="17"/>
        <v>0</v>
      </c>
      <c r="T30" s="343">
        <f t="shared" ref="T30:T93" si="19">IFERROR(Q30/I30,0)</f>
        <v>0</v>
      </c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</row>
    <row r="31" spans="1:40" ht="12.5" x14ac:dyDescent="0.25">
      <c r="A31" s="59" t="s">
        <v>96</v>
      </c>
      <c r="B31" s="59"/>
      <c r="C31" s="60"/>
      <c r="D31" s="60"/>
      <c r="E31" s="59"/>
      <c r="F31" s="476">
        <f t="shared" ref="F31:F35" si="20">D31*E31</f>
        <v>0</v>
      </c>
      <c r="G31" s="61">
        <f>F31*'Consolidated Budget'!$C$9</f>
        <v>0</v>
      </c>
      <c r="H31" s="205">
        <f t="shared" ref="H31:I35" si="21">F31*$J$8</f>
        <v>0</v>
      </c>
      <c r="I31" s="206">
        <f t="shared" si="21"/>
        <v>0</v>
      </c>
      <c r="J31" s="207"/>
      <c r="K31" s="258"/>
      <c r="L31" s="259"/>
      <c r="M31" s="501">
        <f t="shared" ref="M31:N35" si="22">H31-K31</f>
        <v>0</v>
      </c>
      <c r="N31" s="501">
        <f t="shared" si="22"/>
        <v>0</v>
      </c>
      <c r="O31" s="480">
        <f t="shared" si="18"/>
        <v>0</v>
      </c>
      <c r="P31" s="403"/>
      <c r="Q31" s="384"/>
      <c r="R31" s="385">
        <f t="shared" ref="R31:S35" si="23">H31-P31</f>
        <v>0</v>
      </c>
      <c r="S31" s="385">
        <f t="shared" si="23"/>
        <v>0</v>
      </c>
      <c r="T31" s="452">
        <f t="shared" si="19"/>
        <v>0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1:40" ht="12.5" x14ac:dyDescent="0.25">
      <c r="A32" s="72" t="s">
        <v>97</v>
      </c>
      <c r="B32" s="72"/>
      <c r="C32" s="73"/>
      <c r="D32" s="73"/>
      <c r="E32" s="72"/>
      <c r="F32" s="25">
        <f t="shared" si="20"/>
        <v>0</v>
      </c>
      <c r="G32" s="61">
        <f>F32*'Consolidated Budget'!$C$9</f>
        <v>0</v>
      </c>
      <c r="H32" s="197">
        <f t="shared" si="21"/>
        <v>0</v>
      </c>
      <c r="I32" s="25">
        <f t="shared" si="21"/>
        <v>0</v>
      </c>
      <c r="J32" s="198"/>
      <c r="K32" s="223"/>
      <c r="L32" s="229"/>
      <c r="M32" s="224">
        <f t="shared" si="22"/>
        <v>0</v>
      </c>
      <c r="N32" s="224">
        <f t="shared" si="22"/>
        <v>0</v>
      </c>
      <c r="O32" s="231">
        <f t="shared" si="18"/>
        <v>0</v>
      </c>
      <c r="P32" s="392"/>
      <c r="Q32" s="387"/>
      <c r="R32" s="388">
        <f t="shared" si="23"/>
        <v>0</v>
      </c>
      <c r="S32" s="388">
        <f t="shared" si="23"/>
        <v>0</v>
      </c>
      <c r="T32" s="231">
        <f t="shared" si="19"/>
        <v>0</v>
      </c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</row>
    <row r="33" spans="1:40" ht="12.5" x14ac:dyDescent="0.25">
      <c r="A33" s="72" t="s">
        <v>98</v>
      </c>
      <c r="B33" s="72"/>
      <c r="C33" s="73"/>
      <c r="D33" s="73"/>
      <c r="E33" s="72"/>
      <c r="F33" s="25">
        <f t="shared" si="20"/>
        <v>0</v>
      </c>
      <c r="G33" s="74">
        <f>F33*'Consolidated Budget'!$C$9</f>
        <v>0</v>
      </c>
      <c r="H33" s="197">
        <f t="shared" si="21"/>
        <v>0</v>
      </c>
      <c r="I33" s="25">
        <f t="shared" si="21"/>
        <v>0</v>
      </c>
      <c r="J33" s="198"/>
      <c r="K33" s="223"/>
      <c r="L33" s="229"/>
      <c r="M33" s="224">
        <f t="shared" si="22"/>
        <v>0</v>
      </c>
      <c r="N33" s="224">
        <f t="shared" si="22"/>
        <v>0</v>
      </c>
      <c r="O33" s="231">
        <f t="shared" si="18"/>
        <v>0</v>
      </c>
      <c r="P33" s="392"/>
      <c r="Q33" s="387"/>
      <c r="R33" s="388">
        <f t="shared" si="23"/>
        <v>0</v>
      </c>
      <c r="S33" s="388">
        <f t="shared" si="23"/>
        <v>0</v>
      </c>
      <c r="T33" s="231">
        <f t="shared" si="19"/>
        <v>0</v>
      </c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1:40" ht="12.5" x14ac:dyDescent="0.25">
      <c r="A34" s="72" t="s">
        <v>99</v>
      </c>
      <c r="B34" s="72"/>
      <c r="C34" s="73"/>
      <c r="D34" s="73"/>
      <c r="E34" s="72"/>
      <c r="F34" s="25">
        <f t="shared" si="20"/>
        <v>0</v>
      </c>
      <c r="G34" s="74">
        <f>F34*'Consolidated Budget'!$C$9</f>
        <v>0</v>
      </c>
      <c r="H34" s="197">
        <f t="shared" si="21"/>
        <v>0</v>
      </c>
      <c r="I34" s="25">
        <f t="shared" si="21"/>
        <v>0</v>
      </c>
      <c r="J34" s="198"/>
      <c r="K34" s="223"/>
      <c r="L34" s="229"/>
      <c r="M34" s="224">
        <f t="shared" si="22"/>
        <v>0</v>
      </c>
      <c r="N34" s="224">
        <f t="shared" si="22"/>
        <v>0</v>
      </c>
      <c r="O34" s="231">
        <f t="shared" si="18"/>
        <v>0</v>
      </c>
      <c r="P34" s="392"/>
      <c r="Q34" s="387"/>
      <c r="R34" s="388">
        <f t="shared" si="23"/>
        <v>0</v>
      </c>
      <c r="S34" s="388">
        <f t="shared" si="23"/>
        <v>0</v>
      </c>
      <c r="T34" s="231">
        <f t="shared" si="19"/>
        <v>0</v>
      </c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1:40" ht="12.5" x14ac:dyDescent="0.25">
      <c r="A35" s="78" t="s">
        <v>100</v>
      </c>
      <c r="B35" s="78"/>
      <c r="C35" s="79"/>
      <c r="D35" s="79"/>
      <c r="E35" s="78"/>
      <c r="F35" s="257">
        <f t="shared" si="20"/>
        <v>0</v>
      </c>
      <c r="G35" s="80">
        <f>F35*'Consolidated Budget'!$C$9</f>
        <v>0</v>
      </c>
      <c r="H35" s="208">
        <f t="shared" si="21"/>
        <v>0</v>
      </c>
      <c r="I35" s="209">
        <f t="shared" si="21"/>
        <v>0</v>
      </c>
      <c r="J35" s="210"/>
      <c r="K35" s="225"/>
      <c r="L35" s="246"/>
      <c r="M35" s="226">
        <f t="shared" si="22"/>
        <v>0</v>
      </c>
      <c r="N35" s="226">
        <f t="shared" si="22"/>
        <v>0</v>
      </c>
      <c r="O35" s="232">
        <f t="shared" si="18"/>
        <v>0</v>
      </c>
      <c r="P35" s="393"/>
      <c r="Q35" s="390"/>
      <c r="R35" s="391">
        <f t="shared" si="23"/>
        <v>0</v>
      </c>
      <c r="S35" s="391">
        <f t="shared" si="23"/>
        <v>0</v>
      </c>
      <c r="T35" s="232">
        <f t="shared" si="19"/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</row>
    <row r="36" spans="1:40" ht="12.5" x14ac:dyDescent="0.25">
      <c r="A36" s="494" t="s">
        <v>101</v>
      </c>
      <c r="B36" s="65" t="s">
        <v>17</v>
      </c>
      <c r="C36" s="633"/>
      <c r="D36" s="634"/>
      <c r="E36" s="635"/>
      <c r="F36" s="66">
        <f t="shared" ref="F36:L36" si="24">SUM(F37:F41)</f>
        <v>0</v>
      </c>
      <c r="G36" s="67">
        <f t="shared" si="24"/>
        <v>0</v>
      </c>
      <c r="H36" s="138">
        <f t="shared" si="24"/>
        <v>0</v>
      </c>
      <c r="I36" s="139">
        <f t="shared" si="24"/>
        <v>0</v>
      </c>
      <c r="J36" s="140"/>
      <c r="K36" s="502">
        <f t="shared" si="24"/>
        <v>0</v>
      </c>
      <c r="L36" s="503">
        <f t="shared" si="24"/>
        <v>0</v>
      </c>
      <c r="M36" s="504">
        <f t="shared" ref="M36:N36" si="25">SUM(M37:M41)</f>
        <v>0</v>
      </c>
      <c r="N36" s="504">
        <f t="shared" si="25"/>
        <v>0</v>
      </c>
      <c r="O36" s="344">
        <f t="shared" si="18"/>
        <v>0</v>
      </c>
      <c r="P36" s="404">
        <f t="shared" ref="P36:S36" si="26">SUM(P37:P41)</f>
        <v>0</v>
      </c>
      <c r="Q36" s="405">
        <f t="shared" si="26"/>
        <v>0</v>
      </c>
      <c r="R36" s="406">
        <f t="shared" si="26"/>
        <v>0</v>
      </c>
      <c r="S36" s="406">
        <f t="shared" si="26"/>
        <v>0</v>
      </c>
      <c r="T36" s="453">
        <f t="shared" si="19"/>
        <v>0</v>
      </c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2.5" x14ac:dyDescent="0.25">
      <c r="A37" s="59" t="s">
        <v>102</v>
      </c>
      <c r="B37" s="59"/>
      <c r="C37" s="59"/>
      <c r="D37" s="60"/>
      <c r="E37" s="59"/>
      <c r="F37" s="476">
        <f t="shared" ref="F37:F41" si="27">D37*E37</f>
        <v>0</v>
      </c>
      <c r="G37" s="74">
        <f>F37*'Consolidated Budget'!$C$9</f>
        <v>0</v>
      </c>
      <c r="H37" s="205">
        <f t="shared" ref="H37:I41" si="28">F37*$J$8</f>
        <v>0</v>
      </c>
      <c r="I37" s="206">
        <f t="shared" si="28"/>
        <v>0</v>
      </c>
      <c r="J37" s="207"/>
      <c r="K37" s="258"/>
      <c r="L37" s="259"/>
      <c r="M37" s="501">
        <f t="shared" ref="M37:N41" si="29">H37-K37</f>
        <v>0</v>
      </c>
      <c r="N37" s="501">
        <f t="shared" si="29"/>
        <v>0</v>
      </c>
      <c r="O37" s="480">
        <f t="shared" si="18"/>
        <v>0</v>
      </c>
      <c r="P37" s="403"/>
      <c r="Q37" s="384"/>
      <c r="R37" s="385">
        <f t="shared" ref="R37:S41" si="30">H37-P37</f>
        <v>0</v>
      </c>
      <c r="S37" s="385">
        <f t="shared" si="30"/>
        <v>0</v>
      </c>
      <c r="T37" s="452">
        <f t="shared" si="19"/>
        <v>0</v>
      </c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1:40" ht="12.5" x14ac:dyDescent="0.25">
      <c r="A38" s="72" t="s">
        <v>103</v>
      </c>
      <c r="B38" s="72"/>
      <c r="C38" s="72"/>
      <c r="D38" s="73"/>
      <c r="E38" s="72"/>
      <c r="F38" s="25">
        <f t="shared" si="27"/>
        <v>0</v>
      </c>
      <c r="G38" s="74">
        <f>F38*'Consolidated Budget'!$C$9</f>
        <v>0</v>
      </c>
      <c r="H38" s="197">
        <f t="shared" si="28"/>
        <v>0</v>
      </c>
      <c r="I38" s="25">
        <f t="shared" si="28"/>
        <v>0</v>
      </c>
      <c r="J38" s="198"/>
      <c r="K38" s="223"/>
      <c r="L38" s="229"/>
      <c r="M38" s="224">
        <f t="shared" si="29"/>
        <v>0</v>
      </c>
      <c r="N38" s="224">
        <f t="shared" si="29"/>
        <v>0</v>
      </c>
      <c r="O38" s="231">
        <f t="shared" si="18"/>
        <v>0</v>
      </c>
      <c r="P38" s="392"/>
      <c r="Q38" s="387"/>
      <c r="R38" s="388">
        <f t="shared" si="30"/>
        <v>0</v>
      </c>
      <c r="S38" s="388">
        <f t="shared" si="30"/>
        <v>0</v>
      </c>
      <c r="T38" s="231">
        <f t="shared" si="19"/>
        <v>0</v>
      </c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</row>
    <row r="39" spans="1:40" ht="12.5" x14ac:dyDescent="0.25">
      <c r="A39" s="72" t="s">
        <v>104</v>
      </c>
      <c r="B39" s="72"/>
      <c r="C39" s="72"/>
      <c r="D39" s="73"/>
      <c r="E39" s="72"/>
      <c r="F39" s="25">
        <f t="shared" si="27"/>
        <v>0</v>
      </c>
      <c r="G39" s="74">
        <f>F39*'Consolidated Budget'!$C$9</f>
        <v>0</v>
      </c>
      <c r="H39" s="197">
        <f t="shared" si="28"/>
        <v>0</v>
      </c>
      <c r="I39" s="25">
        <f t="shared" si="28"/>
        <v>0</v>
      </c>
      <c r="J39" s="198"/>
      <c r="K39" s="223"/>
      <c r="L39" s="229"/>
      <c r="M39" s="224">
        <f t="shared" si="29"/>
        <v>0</v>
      </c>
      <c r="N39" s="224">
        <f t="shared" si="29"/>
        <v>0</v>
      </c>
      <c r="O39" s="231">
        <f t="shared" si="18"/>
        <v>0</v>
      </c>
      <c r="P39" s="392"/>
      <c r="Q39" s="387"/>
      <c r="R39" s="388">
        <f t="shared" si="30"/>
        <v>0</v>
      </c>
      <c r="S39" s="388">
        <f t="shared" si="30"/>
        <v>0</v>
      </c>
      <c r="T39" s="231">
        <f t="shared" si="19"/>
        <v>0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2.5" x14ac:dyDescent="0.25">
      <c r="A40" s="72" t="s">
        <v>105</v>
      </c>
      <c r="B40" s="72"/>
      <c r="C40" s="72"/>
      <c r="D40" s="73"/>
      <c r="E40" s="72"/>
      <c r="F40" s="25">
        <f t="shared" si="27"/>
        <v>0</v>
      </c>
      <c r="G40" s="74">
        <f>F40*'Consolidated Budget'!$C$9</f>
        <v>0</v>
      </c>
      <c r="H40" s="197">
        <f t="shared" si="28"/>
        <v>0</v>
      </c>
      <c r="I40" s="25">
        <f t="shared" si="28"/>
        <v>0</v>
      </c>
      <c r="J40" s="198"/>
      <c r="K40" s="223"/>
      <c r="L40" s="229"/>
      <c r="M40" s="224">
        <f t="shared" si="29"/>
        <v>0</v>
      </c>
      <c r="N40" s="224">
        <f t="shared" si="29"/>
        <v>0</v>
      </c>
      <c r="O40" s="231">
        <f t="shared" si="18"/>
        <v>0</v>
      </c>
      <c r="P40" s="392"/>
      <c r="Q40" s="387"/>
      <c r="R40" s="388">
        <f t="shared" si="30"/>
        <v>0</v>
      </c>
      <c r="S40" s="388">
        <f t="shared" si="30"/>
        <v>0</v>
      </c>
      <c r="T40" s="231">
        <f t="shared" si="19"/>
        <v>0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2.5" x14ac:dyDescent="0.25">
      <c r="A41" s="78" t="s">
        <v>106</v>
      </c>
      <c r="B41" s="78"/>
      <c r="C41" s="78"/>
      <c r="D41" s="79"/>
      <c r="E41" s="78"/>
      <c r="F41" s="257">
        <f t="shared" si="27"/>
        <v>0</v>
      </c>
      <c r="G41" s="74">
        <f>F41*'Consolidated Budget'!$C$9</f>
        <v>0</v>
      </c>
      <c r="H41" s="208">
        <f t="shared" si="28"/>
        <v>0</v>
      </c>
      <c r="I41" s="209">
        <f t="shared" si="28"/>
        <v>0</v>
      </c>
      <c r="J41" s="210"/>
      <c r="K41" s="225"/>
      <c r="L41" s="246"/>
      <c r="M41" s="226">
        <f t="shared" si="29"/>
        <v>0</v>
      </c>
      <c r="N41" s="226">
        <f t="shared" si="29"/>
        <v>0</v>
      </c>
      <c r="O41" s="232">
        <f t="shared" si="18"/>
        <v>0</v>
      </c>
      <c r="P41" s="393"/>
      <c r="Q41" s="390"/>
      <c r="R41" s="391">
        <f t="shared" si="30"/>
        <v>0</v>
      </c>
      <c r="S41" s="391">
        <f t="shared" si="30"/>
        <v>0</v>
      </c>
      <c r="T41" s="232">
        <f t="shared" si="19"/>
        <v>0</v>
      </c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2.5" x14ac:dyDescent="0.25">
      <c r="A42" s="494" t="s">
        <v>107</v>
      </c>
      <c r="B42" s="65" t="s">
        <v>18</v>
      </c>
      <c r="C42" s="633"/>
      <c r="D42" s="634"/>
      <c r="E42" s="635"/>
      <c r="F42" s="66">
        <f t="shared" ref="F42:L42" si="31">SUM(F43:F47)</f>
        <v>0</v>
      </c>
      <c r="G42" s="67">
        <f t="shared" si="31"/>
        <v>0</v>
      </c>
      <c r="H42" s="138">
        <f t="shared" si="31"/>
        <v>0</v>
      </c>
      <c r="I42" s="139">
        <f t="shared" si="31"/>
        <v>0</v>
      </c>
      <c r="J42" s="140"/>
      <c r="K42" s="502">
        <f t="shared" si="31"/>
        <v>0</v>
      </c>
      <c r="L42" s="503">
        <f t="shared" si="31"/>
        <v>0</v>
      </c>
      <c r="M42" s="504">
        <f t="shared" ref="M42:N42" si="32">SUM(M43:M47)</f>
        <v>0</v>
      </c>
      <c r="N42" s="504">
        <f t="shared" si="32"/>
        <v>0</v>
      </c>
      <c r="O42" s="344">
        <f t="shared" si="18"/>
        <v>0</v>
      </c>
      <c r="P42" s="407">
        <f t="shared" ref="P42:S42" si="33">SUM(P43:P47)</f>
        <v>0</v>
      </c>
      <c r="Q42" s="408">
        <f t="shared" si="33"/>
        <v>0</v>
      </c>
      <c r="R42" s="409">
        <f t="shared" si="33"/>
        <v>0</v>
      </c>
      <c r="S42" s="409">
        <f t="shared" si="33"/>
        <v>0</v>
      </c>
      <c r="T42" s="344">
        <f t="shared" si="19"/>
        <v>0</v>
      </c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2.5" x14ac:dyDescent="0.25">
      <c r="A43" s="59" t="s">
        <v>108</v>
      </c>
      <c r="B43" s="59"/>
      <c r="C43" s="60"/>
      <c r="D43" s="60"/>
      <c r="E43" s="59"/>
      <c r="F43" s="25">
        <f t="shared" ref="F43:F47" si="34">D43*E43</f>
        <v>0</v>
      </c>
      <c r="G43" s="74">
        <f>F43*'Consolidated Budget'!$C$9</f>
        <v>0</v>
      </c>
      <c r="H43" s="205">
        <f t="shared" ref="H43:I47" si="35">F43*$J$8</f>
        <v>0</v>
      </c>
      <c r="I43" s="206">
        <f t="shared" si="35"/>
        <v>0</v>
      </c>
      <c r="J43" s="207"/>
      <c r="K43" s="258"/>
      <c r="L43" s="259"/>
      <c r="M43" s="501">
        <f t="shared" ref="M43:N47" si="36">H43-K43</f>
        <v>0</v>
      </c>
      <c r="N43" s="501">
        <f t="shared" si="36"/>
        <v>0</v>
      </c>
      <c r="O43" s="480">
        <f t="shared" si="18"/>
        <v>0</v>
      </c>
      <c r="P43" s="403"/>
      <c r="Q43" s="384"/>
      <c r="R43" s="385">
        <f t="shared" ref="R43:S47" si="37">H43-P43</f>
        <v>0</v>
      </c>
      <c r="S43" s="385">
        <f t="shared" si="37"/>
        <v>0</v>
      </c>
      <c r="T43" s="452">
        <f t="shared" si="19"/>
        <v>0</v>
      </c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2.5" x14ac:dyDescent="0.25">
      <c r="A44" s="59" t="s">
        <v>109</v>
      </c>
      <c r="B44" s="59"/>
      <c r="C44" s="60"/>
      <c r="D44" s="60"/>
      <c r="E44" s="59"/>
      <c r="F44" s="25">
        <f t="shared" si="34"/>
        <v>0</v>
      </c>
      <c r="G44" s="74">
        <f>F44*'Consolidated Budget'!$C$9</f>
        <v>0</v>
      </c>
      <c r="H44" s="197">
        <f t="shared" si="35"/>
        <v>0</v>
      </c>
      <c r="I44" s="25">
        <f t="shared" si="35"/>
        <v>0</v>
      </c>
      <c r="J44" s="198"/>
      <c r="K44" s="223"/>
      <c r="L44" s="229"/>
      <c r="M44" s="224">
        <f t="shared" si="36"/>
        <v>0</v>
      </c>
      <c r="N44" s="224">
        <f t="shared" si="36"/>
        <v>0</v>
      </c>
      <c r="O44" s="231">
        <f t="shared" si="18"/>
        <v>0</v>
      </c>
      <c r="P44" s="392"/>
      <c r="Q44" s="387"/>
      <c r="R44" s="388">
        <f t="shared" si="37"/>
        <v>0</v>
      </c>
      <c r="S44" s="388">
        <f t="shared" si="37"/>
        <v>0</v>
      </c>
      <c r="T44" s="231">
        <f t="shared" si="19"/>
        <v>0</v>
      </c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2.5" x14ac:dyDescent="0.25">
      <c r="A45" s="59" t="s">
        <v>110</v>
      </c>
      <c r="B45" s="59"/>
      <c r="C45" s="60"/>
      <c r="D45" s="60"/>
      <c r="E45" s="59"/>
      <c r="F45" s="25">
        <f t="shared" si="34"/>
        <v>0</v>
      </c>
      <c r="G45" s="74">
        <f>F45*'Consolidated Budget'!$C$9</f>
        <v>0</v>
      </c>
      <c r="H45" s="197">
        <f t="shared" si="35"/>
        <v>0</v>
      </c>
      <c r="I45" s="25">
        <f t="shared" si="35"/>
        <v>0</v>
      </c>
      <c r="J45" s="198"/>
      <c r="K45" s="223"/>
      <c r="L45" s="229"/>
      <c r="M45" s="224">
        <f t="shared" si="36"/>
        <v>0</v>
      </c>
      <c r="N45" s="224">
        <f t="shared" si="36"/>
        <v>0</v>
      </c>
      <c r="O45" s="231">
        <f t="shared" si="18"/>
        <v>0</v>
      </c>
      <c r="P45" s="392"/>
      <c r="Q45" s="387"/>
      <c r="R45" s="388">
        <f t="shared" si="37"/>
        <v>0</v>
      </c>
      <c r="S45" s="388">
        <f t="shared" si="37"/>
        <v>0</v>
      </c>
      <c r="T45" s="231">
        <f t="shared" si="19"/>
        <v>0</v>
      </c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2.5" x14ac:dyDescent="0.25">
      <c r="A46" s="59" t="s">
        <v>111</v>
      </c>
      <c r="B46" s="59"/>
      <c r="C46" s="60"/>
      <c r="D46" s="60"/>
      <c r="E46" s="59"/>
      <c r="F46" s="25">
        <f t="shared" si="34"/>
        <v>0</v>
      </c>
      <c r="G46" s="74">
        <f>F46*'Consolidated Budget'!$C$9</f>
        <v>0</v>
      </c>
      <c r="H46" s="197">
        <f t="shared" si="35"/>
        <v>0</v>
      </c>
      <c r="I46" s="25">
        <f t="shared" si="35"/>
        <v>0</v>
      </c>
      <c r="J46" s="198"/>
      <c r="K46" s="223"/>
      <c r="L46" s="229"/>
      <c r="M46" s="224">
        <f t="shared" si="36"/>
        <v>0</v>
      </c>
      <c r="N46" s="224">
        <f t="shared" si="36"/>
        <v>0</v>
      </c>
      <c r="O46" s="231">
        <f t="shared" si="18"/>
        <v>0</v>
      </c>
      <c r="P46" s="392"/>
      <c r="Q46" s="387"/>
      <c r="R46" s="388">
        <f t="shared" si="37"/>
        <v>0</v>
      </c>
      <c r="S46" s="388">
        <f t="shared" si="37"/>
        <v>0</v>
      </c>
      <c r="T46" s="231">
        <f t="shared" si="19"/>
        <v>0</v>
      </c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2.5" x14ac:dyDescent="0.25">
      <c r="A47" s="59" t="s">
        <v>112</v>
      </c>
      <c r="B47" s="59"/>
      <c r="C47" s="60"/>
      <c r="D47" s="60"/>
      <c r="E47" s="59"/>
      <c r="F47" s="25">
        <f t="shared" si="34"/>
        <v>0</v>
      </c>
      <c r="G47" s="74">
        <f>F47*'Consolidated Budget'!$C$9</f>
        <v>0</v>
      </c>
      <c r="H47" s="208">
        <f t="shared" si="35"/>
        <v>0</v>
      </c>
      <c r="I47" s="209">
        <f t="shared" si="35"/>
        <v>0</v>
      </c>
      <c r="J47" s="210"/>
      <c r="K47" s="225"/>
      <c r="L47" s="246"/>
      <c r="M47" s="226">
        <f t="shared" si="36"/>
        <v>0</v>
      </c>
      <c r="N47" s="226">
        <f t="shared" si="36"/>
        <v>0</v>
      </c>
      <c r="O47" s="232">
        <f t="shared" si="18"/>
        <v>0</v>
      </c>
      <c r="P47" s="393"/>
      <c r="Q47" s="390"/>
      <c r="R47" s="391">
        <f t="shared" si="37"/>
        <v>0</v>
      </c>
      <c r="S47" s="391">
        <f t="shared" si="37"/>
        <v>0</v>
      </c>
      <c r="T47" s="232">
        <f t="shared" si="19"/>
        <v>0</v>
      </c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2.5" x14ac:dyDescent="0.25">
      <c r="A48" s="494" t="s">
        <v>113</v>
      </c>
      <c r="B48" s="65" t="s">
        <v>19</v>
      </c>
      <c r="C48" s="633"/>
      <c r="D48" s="634"/>
      <c r="E48" s="635"/>
      <c r="F48" s="66">
        <f t="shared" ref="F48:I48" si="38">SUM(F49:F53)</f>
        <v>0</v>
      </c>
      <c r="G48" s="67">
        <f t="shared" si="38"/>
        <v>0</v>
      </c>
      <c r="H48" s="138">
        <f t="shared" si="38"/>
        <v>0</v>
      </c>
      <c r="I48" s="139">
        <f t="shared" si="38"/>
        <v>0</v>
      </c>
      <c r="J48" s="140"/>
      <c r="K48" s="502">
        <f t="shared" ref="K48:N48" si="39">SUM(K49:K53)</f>
        <v>0</v>
      </c>
      <c r="L48" s="503">
        <f t="shared" si="39"/>
        <v>0</v>
      </c>
      <c r="M48" s="504">
        <f t="shared" si="39"/>
        <v>0</v>
      </c>
      <c r="N48" s="504">
        <f t="shared" si="39"/>
        <v>0</v>
      </c>
      <c r="O48" s="344">
        <f t="shared" si="18"/>
        <v>0</v>
      </c>
      <c r="P48" s="407">
        <f t="shared" ref="P48:S48" si="40">SUM(P49:P53)</f>
        <v>0</v>
      </c>
      <c r="Q48" s="408">
        <f t="shared" si="40"/>
        <v>0</v>
      </c>
      <c r="R48" s="409">
        <f t="shared" si="40"/>
        <v>0</v>
      </c>
      <c r="S48" s="409">
        <f t="shared" si="40"/>
        <v>0</v>
      </c>
      <c r="T48" s="344">
        <f t="shared" si="19"/>
        <v>0</v>
      </c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0" ht="12.5" x14ac:dyDescent="0.25">
      <c r="A49" s="59" t="s">
        <v>114</v>
      </c>
      <c r="B49" s="59"/>
      <c r="C49" s="60"/>
      <c r="D49" s="60"/>
      <c r="E49" s="59"/>
      <c r="F49" s="25">
        <f t="shared" ref="F49:F53" si="41">D49*E49</f>
        <v>0</v>
      </c>
      <c r="G49" s="74">
        <f>F49*'Consolidated Budget'!$C$9</f>
        <v>0</v>
      </c>
      <c r="H49" s="205">
        <f t="shared" ref="H49:I53" si="42">F49*$J$8</f>
        <v>0</v>
      </c>
      <c r="I49" s="206">
        <f t="shared" si="42"/>
        <v>0</v>
      </c>
      <c r="J49" s="207"/>
      <c r="K49" s="258"/>
      <c r="L49" s="259"/>
      <c r="M49" s="501">
        <f t="shared" ref="M49:N53" si="43">H49-K49</f>
        <v>0</v>
      </c>
      <c r="N49" s="501">
        <f t="shared" si="43"/>
        <v>0</v>
      </c>
      <c r="O49" s="480">
        <f t="shared" si="18"/>
        <v>0</v>
      </c>
      <c r="P49" s="403"/>
      <c r="Q49" s="384"/>
      <c r="R49" s="385">
        <f t="shared" ref="R49:S53" si="44">H49-P49</f>
        <v>0</v>
      </c>
      <c r="S49" s="385">
        <f t="shared" si="44"/>
        <v>0</v>
      </c>
      <c r="T49" s="452">
        <f t="shared" si="19"/>
        <v>0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</row>
    <row r="50" spans="1:40" ht="12.5" x14ac:dyDescent="0.25">
      <c r="A50" s="59" t="s">
        <v>115</v>
      </c>
      <c r="B50" s="59"/>
      <c r="C50" s="60"/>
      <c r="D50" s="60"/>
      <c r="E50" s="59"/>
      <c r="F50" s="25">
        <f t="shared" si="41"/>
        <v>0</v>
      </c>
      <c r="G50" s="74">
        <f>F50*'Consolidated Budget'!$C$9</f>
        <v>0</v>
      </c>
      <c r="H50" s="197">
        <f t="shared" si="42"/>
        <v>0</v>
      </c>
      <c r="I50" s="25">
        <f t="shared" si="42"/>
        <v>0</v>
      </c>
      <c r="J50" s="198"/>
      <c r="K50" s="223"/>
      <c r="L50" s="229"/>
      <c r="M50" s="224">
        <f t="shared" si="43"/>
        <v>0</v>
      </c>
      <c r="N50" s="224">
        <f t="shared" si="43"/>
        <v>0</v>
      </c>
      <c r="O50" s="231">
        <f t="shared" si="18"/>
        <v>0</v>
      </c>
      <c r="P50" s="392"/>
      <c r="Q50" s="387"/>
      <c r="R50" s="388">
        <f t="shared" si="44"/>
        <v>0</v>
      </c>
      <c r="S50" s="388">
        <f t="shared" si="44"/>
        <v>0</v>
      </c>
      <c r="T50" s="231">
        <f t="shared" si="19"/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</row>
    <row r="51" spans="1:40" ht="12.5" x14ac:dyDescent="0.25">
      <c r="A51" s="59" t="s">
        <v>116</v>
      </c>
      <c r="B51" s="59"/>
      <c r="C51" s="60"/>
      <c r="D51" s="60"/>
      <c r="E51" s="59"/>
      <c r="F51" s="25">
        <f t="shared" si="41"/>
        <v>0</v>
      </c>
      <c r="G51" s="74">
        <f>F51*'Consolidated Budget'!$C$9</f>
        <v>0</v>
      </c>
      <c r="H51" s="197">
        <f t="shared" si="42"/>
        <v>0</v>
      </c>
      <c r="I51" s="25">
        <f t="shared" si="42"/>
        <v>0</v>
      </c>
      <c r="J51" s="198"/>
      <c r="K51" s="223"/>
      <c r="L51" s="229"/>
      <c r="M51" s="224">
        <f t="shared" si="43"/>
        <v>0</v>
      </c>
      <c r="N51" s="224">
        <f t="shared" si="43"/>
        <v>0</v>
      </c>
      <c r="O51" s="231">
        <f t="shared" si="18"/>
        <v>0</v>
      </c>
      <c r="P51" s="392"/>
      <c r="Q51" s="387"/>
      <c r="R51" s="388">
        <f t="shared" si="44"/>
        <v>0</v>
      </c>
      <c r="S51" s="388">
        <f t="shared" si="44"/>
        <v>0</v>
      </c>
      <c r="T51" s="231">
        <f t="shared" si="19"/>
        <v>0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1:40" ht="12.5" x14ac:dyDescent="0.25">
      <c r="A52" s="59" t="s">
        <v>117</v>
      </c>
      <c r="B52" s="59"/>
      <c r="C52" s="60"/>
      <c r="D52" s="60"/>
      <c r="E52" s="59"/>
      <c r="F52" s="25">
        <f t="shared" si="41"/>
        <v>0</v>
      </c>
      <c r="G52" s="74">
        <f>F52*'Consolidated Budget'!$C$9</f>
        <v>0</v>
      </c>
      <c r="H52" s="197">
        <f t="shared" si="42"/>
        <v>0</v>
      </c>
      <c r="I52" s="25">
        <f t="shared" si="42"/>
        <v>0</v>
      </c>
      <c r="J52" s="198"/>
      <c r="K52" s="223"/>
      <c r="L52" s="229"/>
      <c r="M52" s="224">
        <f t="shared" si="43"/>
        <v>0</v>
      </c>
      <c r="N52" s="224">
        <f t="shared" si="43"/>
        <v>0</v>
      </c>
      <c r="O52" s="231">
        <f t="shared" si="18"/>
        <v>0</v>
      </c>
      <c r="P52" s="392"/>
      <c r="Q52" s="387"/>
      <c r="R52" s="388">
        <f t="shared" si="44"/>
        <v>0</v>
      </c>
      <c r="S52" s="388">
        <f t="shared" si="44"/>
        <v>0</v>
      </c>
      <c r="T52" s="231">
        <f t="shared" si="19"/>
        <v>0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</row>
    <row r="53" spans="1:40" ht="12.5" x14ac:dyDescent="0.25">
      <c r="A53" s="59" t="s">
        <v>118</v>
      </c>
      <c r="B53" s="59"/>
      <c r="C53" s="60"/>
      <c r="D53" s="60"/>
      <c r="E53" s="59"/>
      <c r="F53" s="25">
        <f t="shared" si="41"/>
        <v>0</v>
      </c>
      <c r="G53" s="74">
        <f>F53*'Consolidated Budget'!$C$9</f>
        <v>0</v>
      </c>
      <c r="H53" s="208">
        <f t="shared" si="42"/>
        <v>0</v>
      </c>
      <c r="I53" s="209">
        <f t="shared" si="42"/>
        <v>0</v>
      </c>
      <c r="J53" s="210"/>
      <c r="K53" s="225"/>
      <c r="L53" s="246"/>
      <c r="M53" s="226">
        <f t="shared" si="43"/>
        <v>0</v>
      </c>
      <c r="N53" s="226">
        <f t="shared" si="43"/>
        <v>0</v>
      </c>
      <c r="O53" s="232">
        <f t="shared" si="18"/>
        <v>0</v>
      </c>
      <c r="P53" s="393"/>
      <c r="Q53" s="390"/>
      <c r="R53" s="391">
        <f t="shared" si="44"/>
        <v>0</v>
      </c>
      <c r="S53" s="391">
        <f t="shared" si="44"/>
        <v>0</v>
      </c>
      <c r="T53" s="232">
        <f t="shared" si="19"/>
        <v>0</v>
      </c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</row>
    <row r="54" spans="1:40" ht="12.5" x14ac:dyDescent="0.25">
      <c r="A54" s="494" t="s">
        <v>119</v>
      </c>
      <c r="B54" s="65" t="s">
        <v>20</v>
      </c>
      <c r="C54" s="633"/>
      <c r="D54" s="634"/>
      <c r="E54" s="635"/>
      <c r="F54" s="66">
        <f t="shared" ref="F54:L54" si="45">SUM(F55:F59)</f>
        <v>0</v>
      </c>
      <c r="G54" s="67">
        <f t="shared" si="45"/>
        <v>0</v>
      </c>
      <c r="H54" s="138">
        <f t="shared" si="45"/>
        <v>0</v>
      </c>
      <c r="I54" s="139">
        <f t="shared" si="45"/>
        <v>0</v>
      </c>
      <c r="J54" s="140"/>
      <c r="K54" s="502">
        <f t="shared" si="45"/>
        <v>0</v>
      </c>
      <c r="L54" s="503">
        <f t="shared" si="45"/>
        <v>0</v>
      </c>
      <c r="M54" s="504">
        <f t="shared" ref="M54:N54" si="46">SUM(M55:M59)</f>
        <v>0</v>
      </c>
      <c r="N54" s="504">
        <f t="shared" si="46"/>
        <v>0</v>
      </c>
      <c r="O54" s="344">
        <f t="shared" si="18"/>
        <v>0</v>
      </c>
      <c r="P54" s="407">
        <f t="shared" ref="P54:S54" si="47">SUM(P55:P59)</f>
        <v>0</v>
      </c>
      <c r="Q54" s="408">
        <f t="shared" si="47"/>
        <v>0</v>
      </c>
      <c r="R54" s="409">
        <f t="shared" si="47"/>
        <v>0</v>
      </c>
      <c r="S54" s="409">
        <f t="shared" si="47"/>
        <v>0</v>
      </c>
      <c r="T54" s="344">
        <f t="shared" si="19"/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2.5" x14ac:dyDescent="0.25">
      <c r="A55" s="59" t="s">
        <v>120</v>
      </c>
      <c r="B55" s="59"/>
      <c r="C55" s="60"/>
      <c r="D55" s="60"/>
      <c r="E55" s="59"/>
      <c r="F55" s="25">
        <f t="shared" ref="F55:F59" si="48">D55*E55</f>
        <v>0</v>
      </c>
      <c r="G55" s="74">
        <f>F55*'Consolidated Budget'!$C$9</f>
        <v>0</v>
      </c>
      <c r="H55" s="205">
        <f t="shared" ref="H55:I59" si="49">F55*$J$8</f>
        <v>0</v>
      </c>
      <c r="I55" s="206">
        <f t="shared" si="49"/>
        <v>0</v>
      </c>
      <c r="J55" s="207"/>
      <c r="K55" s="258"/>
      <c r="L55" s="259"/>
      <c r="M55" s="501">
        <f t="shared" ref="M55:N59" si="50">H55-K55</f>
        <v>0</v>
      </c>
      <c r="N55" s="501">
        <f t="shared" si="50"/>
        <v>0</v>
      </c>
      <c r="O55" s="480">
        <f t="shared" si="18"/>
        <v>0</v>
      </c>
      <c r="P55" s="403"/>
      <c r="Q55" s="384"/>
      <c r="R55" s="385">
        <f t="shared" ref="R55:S59" si="51">H55-P55</f>
        <v>0</v>
      </c>
      <c r="S55" s="385">
        <f t="shared" si="51"/>
        <v>0</v>
      </c>
      <c r="T55" s="452">
        <f t="shared" si="19"/>
        <v>0</v>
      </c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1:40" ht="12.5" x14ac:dyDescent="0.25">
      <c r="A56" s="59" t="s">
        <v>121</v>
      </c>
      <c r="B56" s="59"/>
      <c r="C56" s="60"/>
      <c r="D56" s="60"/>
      <c r="E56" s="59"/>
      <c r="F56" s="25">
        <f t="shared" si="48"/>
        <v>0</v>
      </c>
      <c r="G56" s="74">
        <f>F56*'Consolidated Budget'!$C$9</f>
        <v>0</v>
      </c>
      <c r="H56" s="197">
        <f t="shared" si="49"/>
        <v>0</v>
      </c>
      <c r="I56" s="25">
        <f t="shared" si="49"/>
        <v>0</v>
      </c>
      <c r="J56" s="198"/>
      <c r="K56" s="223"/>
      <c r="L56" s="229"/>
      <c r="M56" s="224">
        <f t="shared" si="50"/>
        <v>0</v>
      </c>
      <c r="N56" s="224">
        <f t="shared" si="50"/>
        <v>0</v>
      </c>
      <c r="O56" s="231">
        <f t="shared" si="18"/>
        <v>0</v>
      </c>
      <c r="P56" s="392"/>
      <c r="Q56" s="387"/>
      <c r="R56" s="388">
        <f t="shared" si="51"/>
        <v>0</v>
      </c>
      <c r="S56" s="388">
        <f t="shared" si="51"/>
        <v>0</v>
      </c>
      <c r="T56" s="231">
        <f t="shared" si="19"/>
        <v>0</v>
      </c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</row>
    <row r="57" spans="1:40" ht="12.5" x14ac:dyDescent="0.25">
      <c r="A57" s="59" t="s">
        <v>122</v>
      </c>
      <c r="B57" s="59"/>
      <c r="C57" s="60"/>
      <c r="D57" s="60"/>
      <c r="E57" s="59"/>
      <c r="F57" s="25">
        <f t="shared" si="48"/>
        <v>0</v>
      </c>
      <c r="G57" s="74">
        <f>F57*'Consolidated Budget'!$C$9</f>
        <v>0</v>
      </c>
      <c r="H57" s="197">
        <f t="shared" si="49"/>
        <v>0</v>
      </c>
      <c r="I57" s="25">
        <f t="shared" si="49"/>
        <v>0</v>
      </c>
      <c r="J57" s="198"/>
      <c r="K57" s="223"/>
      <c r="L57" s="229"/>
      <c r="M57" s="224">
        <f t="shared" si="50"/>
        <v>0</v>
      </c>
      <c r="N57" s="224">
        <f t="shared" si="50"/>
        <v>0</v>
      </c>
      <c r="O57" s="231">
        <f t="shared" si="18"/>
        <v>0</v>
      </c>
      <c r="P57" s="392"/>
      <c r="Q57" s="387"/>
      <c r="R57" s="388">
        <f t="shared" si="51"/>
        <v>0</v>
      </c>
      <c r="S57" s="388">
        <f t="shared" si="51"/>
        <v>0</v>
      </c>
      <c r="T57" s="231">
        <f t="shared" si="19"/>
        <v>0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2.5" x14ac:dyDescent="0.25">
      <c r="A58" s="59" t="s">
        <v>123</v>
      </c>
      <c r="B58" s="59"/>
      <c r="C58" s="60"/>
      <c r="D58" s="60"/>
      <c r="E58" s="59"/>
      <c r="F58" s="25">
        <f t="shared" si="48"/>
        <v>0</v>
      </c>
      <c r="G58" s="74">
        <f>F58*'Consolidated Budget'!$C$9</f>
        <v>0</v>
      </c>
      <c r="H58" s="197">
        <f t="shared" si="49"/>
        <v>0</v>
      </c>
      <c r="I58" s="25">
        <f t="shared" si="49"/>
        <v>0</v>
      </c>
      <c r="J58" s="198"/>
      <c r="K58" s="223"/>
      <c r="L58" s="229"/>
      <c r="M58" s="224">
        <f t="shared" si="50"/>
        <v>0</v>
      </c>
      <c r="N58" s="224">
        <f t="shared" si="50"/>
        <v>0</v>
      </c>
      <c r="O58" s="231">
        <f t="shared" si="18"/>
        <v>0</v>
      </c>
      <c r="P58" s="392"/>
      <c r="Q58" s="387"/>
      <c r="R58" s="388">
        <f t="shared" si="51"/>
        <v>0</v>
      </c>
      <c r="S58" s="388">
        <f t="shared" si="51"/>
        <v>0</v>
      </c>
      <c r="T58" s="231">
        <f t="shared" si="19"/>
        <v>0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2.5" x14ac:dyDescent="0.25">
      <c r="A59" s="59" t="s">
        <v>124</v>
      </c>
      <c r="B59" s="59"/>
      <c r="C59" s="60"/>
      <c r="D59" s="60"/>
      <c r="E59" s="59"/>
      <c r="F59" s="25">
        <f t="shared" si="48"/>
        <v>0</v>
      </c>
      <c r="G59" s="74">
        <f>F59*'Consolidated Budget'!$C$9</f>
        <v>0</v>
      </c>
      <c r="H59" s="208">
        <f t="shared" si="49"/>
        <v>0</v>
      </c>
      <c r="I59" s="209">
        <f t="shared" si="49"/>
        <v>0</v>
      </c>
      <c r="J59" s="210"/>
      <c r="K59" s="225"/>
      <c r="L59" s="246"/>
      <c r="M59" s="226">
        <f t="shared" si="50"/>
        <v>0</v>
      </c>
      <c r="N59" s="226">
        <f t="shared" si="50"/>
        <v>0</v>
      </c>
      <c r="O59" s="232">
        <f t="shared" si="18"/>
        <v>0</v>
      </c>
      <c r="P59" s="393"/>
      <c r="Q59" s="390"/>
      <c r="R59" s="391">
        <f t="shared" si="51"/>
        <v>0</v>
      </c>
      <c r="S59" s="391">
        <f t="shared" si="51"/>
        <v>0</v>
      </c>
      <c r="T59" s="232">
        <f t="shared" si="19"/>
        <v>0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2.5" x14ac:dyDescent="0.25">
      <c r="A60" s="494" t="s">
        <v>125</v>
      </c>
      <c r="B60" s="65" t="s">
        <v>21</v>
      </c>
      <c r="C60" s="633"/>
      <c r="D60" s="634"/>
      <c r="E60" s="635"/>
      <c r="F60" s="66">
        <f t="shared" ref="F60:L60" si="52">SUM(F61:F65)</f>
        <v>0</v>
      </c>
      <c r="G60" s="67">
        <f t="shared" si="52"/>
        <v>0</v>
      </c>
      <c r="H60" s="138">
        <f t="shared" si="52"/>
        <v>0</v>
      </c>
      <c r="I60" s="139">
        <f t="shared" si="52"/>
        <v>0</v>
      </c>
      <c r="J60" s="140"/>
      <c r="K60" s="502">
        <f t="shared" si="52"/>
        <v>0</v>
      </c>
      <c r="L60" s="503">
        <f t="shared" si="52"/>
        <v>0</v>
      </c>
      <c r="M60" s="504">
        <f t="shared" ref="M60:N60" si="53">SUM(M61:M65)</f>
        <v>0</v>
      </c>
      <c r="N60" s="504">
        <f t="shared" si="53"/>
        <v>0</v>
      </c>
      <c r="O60" s="344">
        <f t="shared" si="18"/>
        <v>0</v>
      </c>
      <c r="P60" s="407">
        <f t="shared" ref="P60:S60" si="54">SUM(P61:P65)</f>
        <v>0</v>
      </c>
      <c r="Q60" s="408">
        <f t="shared" si="54"/>
        <v>0</v>
      </c>
      <c r="R60" s="409">
        <f t="shared" si="54"/>
        <v>0</v>
      </c>
      <c r="S60" s="409">
        <f t="shared" si="54"/>
        <v>0</v>
      </c>
      <c r="T60" s="344">
        <f t="shared" si="19"/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2.5" x14ac:dyDescent="0.25">
      <c r="A61" s="59" t="s">
        <v>126</v>
      </c>
      <c r="B61" s="59"/>
      <c r="C61" s="60"/>
      <c r="D61" s="60"/>
      <c r="E61" s="59"/>
      <c r="F61" s="25">
        <f t="shared" ref="F61:F65" si="55">D61*E61</f>
        <v>0</v>
      </c>
      <c r="G61" s="74">
        <f>F61*'Consolidated Budget'!$C$9</f>
        <v>0</v>
      </c>
      <c r="H61" s="205">
        <f t="shared" ref="H61:I65" si="56">F61*$J$8</f>
        <v>0</v>
      </c>
      <c r="I61" s="206">
        <f t="shared" si="56"/>
        <v>0</v>
      </c>
      <c r="J61" s="207"/>
      <c r="K61" s="258"/>
      <c r="L61" s="259"/>
      <c r="M61" s="501">
        <f t="shared" ref="M61:N65" si="57">H61-K61</f>
        <v>0</v>
      </c>
      <c r="N61" s="501">
        <f t="shared" si="57"/>
        <v>0</v>
      </c>
      <c r="O61" s="480">
        <f t="shared" si="18"/>
        <v>0</v>
      </c>
      <c r="P61" s="403"/>
      <c r="Q61" s="384"/>
      <c r="R61" s="385">
        <f t="shared" ref="R61:S65" si="58">H61-P61</f>
        <v>0</v>
      </c>
      <c r="S61" s="385">
        <f t="shared" si="58"/>
        <v>0</v>
      </c>
      <c r="T61" s="452">
        <f t="shared" si="19"/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2.5" x14ac:dyDescent="0.25">
      <c r="A62" s="59" t="s">
        <v>127</v>
      </c>
      <c r="B62" s="59"/>
      <c r="C62" s="60"/>
      <c r="D62" s="60"/>
      <c r="E62" s="59"/>
      <c r="F62" s="25">
        <f t="shared" si="55"/>
        <v>0</v>
      </c>
      <c r="G62" s="74">
        <f>F62*'Consolidated Budget'!$C$9</f>
        <v>0</v>
      </c>
      <c r="H62" s="197">
        <f t="shared" si="56"/>
        <v>0</v>
      </c>
      <c r="I62" s="25">
        <f t="shared" si="56"/>
        <v>0</v>
      </c>
      <c r="J62" s="198"/>
      <c r="K62" s="223"/>
      <c r="L62" s="229"/>
      <c r="M62" s="505">
        <f t="shared" si="57"/>
        <v>0</v>
      </c>
      <c r="N62" s="505">
        <f t="shared" si="57"/>
        <v>0</v>
      </c>
      <c r="O62" s="231">
        <f t="shared" si="18"/>
        <v>0</v>
      </c>
      <c r="P62" s="392"/>
      <c r="Q62" s="387"/>
      <c r="R62" s="388">
        <f t="shared" si="58"/>
        <v>0</v>
      </c>
      <c r="S62" s="388">
        <f t="shared" si="58"/>
        <v>0</v>
      </c>
      <c r="T62" s="231">
        <f t="shared" si="19"/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2.5" x14ac:dyDescent="0.25">
      <c r="A63" s="59" t="s">
        <v>128</v>
      </c>
      <c r="B63" s="59"/>
      <c r="C63" s="60"/>
      <c r="D63" s="60"/>
      <c r="E63" s="59"/>
      <c r="F63" s="25">
        <f t="shared" si="55"/>
        <v>0</v>
      </c>
      <c r="G63" s="74">
        <f>F63*'Consolidated Budget'!$C$9</f>
        <v>0</v>
      </c>
      <c r="H63" s="197">
        <f t="shared" si="56"/>
        <v>0</v>
      </c>
      <c r="I63" s="25">
        <f t="shared" si="56"/>
        <v>0</v>
      </c>
      <c r="J63" s="198"/>
      <c r="K63" s="223"/>
      <c r="L63" s="229"/>
      <c r="M63" s="505">
        <f t="shared" si="57"/>
        <v>0</v>
      </c>
      <c r="N63" s="505">
        <f t="shared" si="57"/>
        <v>0</v>
      </c>
      <c r="O63" s="231">
        <f t="shared" si="18"/>
        <v>0</v>
      </c>
      <c r="P63" s="392"/>
      <c r="Q63" s="387"/>
      <c r="R63" s="388">
        <f t="shared" si="58"/>
        <v>0</v>
      </c>
      <c r="S63" s="388">
        <f t="shared" si="58"/>
        <v>0</v>
      </c>
      <c r="T63" s="231">
        <f t="shared" si="19"/>
        <v>0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2.5" x14ac:dyDescent="0.25">
      <c r="A64" s="59" t="s">
        <v>129</v>
      </c>
      <c r="B64" s="59"/>
      <c r="C64" s="60"/>
      <c r="D64" s="60"/>
      <c r="E64" s="59"/>
      <c r="F64" s="25">
        <f t="shared" si="55"/>
        <v>0</v>
      </c>
      <c r="G64" s="74">
        <f>F64*'Consolidated Budget'!$C$9</f>
        <v>0</v>
      </c>
      <c r="H64" s="197">
        <f t="shared" si="56"/>
        <v>0</v>
      </c>
      <c r="I64" s="25">
        <f t="shared" si="56"/>
        <v>0</v>
      </c>
      <c r="J64" s="198"/>
      <c r="K64" s="223"/>
      <c r="L64" s="229"/>
      <c r="M64" s="505">
        <f t="shared" si="57"/>
        <v>0</v>
      </c>
      <c r="N64" s="505">
        <f t="shared" si="57"/>
        <v>0</v>
      </c>
      <c r="O64" s="231">
        <f t="shared" si="18"/>
        <v>0</v>
      </c>
      <c r="P64" s="392"/>
      <c r="Q64" s="387"/>
      <c r="R64" s="388">
        <f t="shared" si="58"/>
        <v>0</v>
      </c>
      <c r="S64" s="388">
        <f t="shared" si="58"/>
        <v>0</v>
      </c>
      <c r="T64" s="231">
        <f t="shared" si="19"/>
        <v>0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0" ht="12.5" x14ac:dyDescent="0.25">
      <c r="A65" s="59" t="s">
        <v>130</v>
      </c>
      <c r="B65" s="59"/>
      <c r="C65" s="60"/>
      <c r="D65" s="60"/>
      <c r="E65" s="59"/>
      <c r="F65" s="25">
        <f t="shared" si="55"/>
        <v>0</v>
      </c>
      <c r="G65" s="74">
        <f>F65*'Consolidated Budget'!$C$9</f>
        <v>0</v>
      </c>
      <c r="H65" s="208">
        <f t="shared" si="56"/>
        <v>0</v>
      </c>
      <c r="I65" s="209">
        <f t="shared" si="56"/>
        <v>0</v>
      </c>
      <c r="J65" s="210"/>
      <c r="K65" s="225"/>
      <c r="L65" s="246"/>
      <c r="M65" s="506">
        <f t="shared" si="57"/>
        <v>0</v>
      </c>
      <c r="N65" s="506">
        <f t="shared" si="57"/>
        <v>0</v>
      </c>
      <c r="O65" s="232">
        <f t="shared" si="18"/>
        <v>0</v>
      </c>
      <c r="P65" s="393"/>
      <c r="Q65" s="390"/>
      <c r="R65" s="391">
        <f t="shared" si="58"/>
        <v>0</v>
      </c>
      <c r="S65" s="391">
        <f t="shared" si="58"/>
        <v>0</v>
      </c>
      <c r="T65" s="232">
        <f t="shared" si="19"/>
        <v>0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0" ht="12.5" x14ac:dyDescent="0.25">
      <c r="A66" s="494" t="s">
        <v>131</v>
      </c>
      <c r="B66" s="65" t="s">
        <v>22</v>
      </c>
      <c r="C66" s="633"/>
      <c r="D66" s="634"/>
      <c r="E66" s="635"/>
      <c r="F66" s="66">
        <f t="shared" ref="F66:L66" si="59">SUM(F67:F71)</f>
        <v>0</v>
      </c>
      <c r="G66" s="67">
        <f t="shared" si="59"/>
        <v>0</v>
      </c>
      <c r="H66" s="138">
        <f t="shared" si="59"/>
        <v>0</v>
      </c>
      <c r="I66" s="139">
        <f t="shared" si="59"/>
        <v>0</v>
      </c>
      <c r="J66" s="140"/>
      <c r="K66" s="502">
        <f t="shared" si="59"/>
        <v>0</v>
      </c>
      <c r="L66" s="503">
        <f t="shared" si="59"/>
        <v>0</v>
      </c>
      <c r="M66" s="504">
        <f t="shared" ref="M66:N66" si="60">SUM(M67:M71)</f>
        <v>0</v>
      </c>
      <c r="N66" s="504">
        <f t="shared" si="60"/>
        <v>0</v>
      </c>
      <c r="O66" s="344">
        <f t="shared" si="18"/>
        <v>0</v>
      </c>
      <c r="P66" s="407">
        <f t="shared" ref="P66:S66" si="61">SUM(P67:P71)</f>
        <v>0</v>
      </c>
      <c r="Q66" s="408">
        <f t="shared" si="61"/>
        <v>0</v>
      </c>
      <c r="R66" s="409">
        <f t="shared" si="61"/>
        <v>0</v>
      </c>
      <c r="S66" s="409">
        <f t="shared" si="61"/>
        <v>0</v>
      </c>
      <c r="T66" s="344">
        <f t="shared" si="19"/>
        <v>0</v>
      </c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0" ht="12.5" x14ac:dyDescent="0.25">
      <c r="A67" s="59" t="s">
        <v>132</v>
      </c>
      <c r="B67" s="59"/>
      <c r="C67" s="60"/>
      <c r="D67" s="60"/>
      <c r="E67" s="59"/>
      <c r="F67" s="25">
        <f t="shared" ref="F67:F71" si="62">D67*E67</f>
        <v>0</v>
      </c>
      <c r="G67" s="74">
        <f>F67*'Consolidated Budget'!$C$9</f>
        <v>0</v>
      </c>
      <c r="H67" s="205">
        <f t="shared" ref="H67:I71" si="63">F67*$J$8</f>
        <v>0</v>
      </c>
      <c r="I67" s="206">
        <f t="shared" si="63"/>
        <v>0</v>
      </c>
      <c r="J67" s="207"/>
      <c r="K67" s="258"/>
      <c r="L67" s="259"/>
      <c r="M67" s="501">
        <f t="shared" ref="M67:N71" si="64">H67-K67</f>
        <v>0</v>
      </c>
      <c r="N67" s="501">
        <f t="shared" si="64"/>
        <v>0</v>
      </c>
      <c r="O67" s="480">
        <f t="shared" si="18"/>
        <v>0</v>
      </c>
      <c r="P67" s="403"/>
      <c r="Q67" s="384"/>
      <c r="R67" s="385">
        <f t="shared" ref="R67:S71" si="65">H67-P67</f>
        <v>0</v>
      </c>
      <c r="S67" s="385">
        <f t="shared" si="65"/>
        <v>0</v>
      </c>
      <c r="T67" s="452">
        <f t="shared" si="19"/>
        <v>0</v>
      </c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0" ht="12.5" x14ac:dyDescent="0.25">
      <c r="A68" s="59" t="s">
        <v>133</v>
      </c>
      <c r="B68" s="59"/>
      <c r="C68" s="60"/>
      <c r="D68" s="60"/>
      <c r="E68" s="59"/>
      <c r="F68" s="25">
        <f t="shared" si="62"/>
        <v>0</v>
      </c>
      <c r="G68" s="74">
        <f>F68*'Consolidated Budget'!$C$9</f>
        <v>0</v>
      </c>
      <c r="H68" s="197">
        <f t="shared" si="63"/>
        <v>0</v>
      </c>
      <c r="I68" s="25">
        <f t="shared" si="63"/>
        <v>0</v>
      </c>
      <c r="J68" s="198"/>
      <c r="K68" s="223"/>
      <c r="L68" s="229"/>
      <c r="M68" s="224">
        <f t="shared" si="64"/>
        <v>0</v>
      </c>
      <c r="N68" s="224">
        <f t="shared" si="64"/>
        <v>0</v>
      </c>
      <c r="O68" s="231">
        <f t="shared" si="18"/>
        <v>0</v>
      </c>
      <c r="P68" s="392"/>
      <c r="Q68" s="387"/>
      <c r="R68" s="388">
        <f t="shared" si="65"/>
        <v>0</v>
      </c>
      <c r="S68" s="388">
        <f t="shared" si="65"/>
        <v>0</v>
      </c>
      <c r="T68" s="231">
        <f t="shared" si="19"/>
        <v>0</v>
      </c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0" ht="12.5" x14ac:dyDescent="0.25">
      <c r="A69" s="59" t="s">
        <v>134</v>
      </c>
      <c r="B69" s="59"/>
      <c r="C69" s="60"/>
      <c r="D69" s="60"/>
      <c r="E69" s="59"/>
      <c r="F69" s="25">
        <f t="shared" si="62"/>
        <v>0</v>
      </c>
      <c r="G69" s="74">
        <f>F69*'Consolidated Budget'!$C$9</f>
        <v>0</v>
      </c>
      <c r="H69" s="197">
        <f t="shared" si="63"/>
        <v>0</v>
      </c>
      <c r="I69" s="25">
        <f t="shared" si="63"/>
        <v>0</v>
      </c>
      <c r="J69" s="198"/>
      <c r="K69" s="223"/>
      <c r="L69" s="229"/>
      <c r="M69" s="224">
        <f t="shared" si="64"/>
        <v>0</v>
      </c>
      <c r="N69" s="224">
        <f t="shared" si="64"/>
        <v>0</v>
      </c>
      <c r="O69" s="231">
        <f t="shared" si="18"/>
        <v>0</v>
      </c>
      <c r="P69" s="392"/>
      <c r="Q69" s="387"/>
      <c r="R69" s="388">
        <f t="shared" si="65"/>
        <v>0</v>
      </c>
      <c r="S69" s="388">
        <f t="shared" si="65"/>
        <v>0</v>
      </c>
      <c r="T69" s="231">
        <f t="shared" si="19"/>
        <v>0</v>
      </c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0" ht="12.5" x14ac:dyDescent="0.25">
      <c r="A70" s="59" t="s">
        <v>135</v>
      </c>
      <c r="B70" s="59"/>
      <c r="C70" s="60"/>
      <c r="D70" s="60"/>
      <c r="E70" s="59"/>
      <c r="F70" s="25">
        <f t="shared" si="62"/>
        <v>0</v>
      </c>
      <c r="G70" s="74">
        <f>F70*'Consolidated Budget'!$C$9</f>
        <v>0</v>
      </c>
      <c r="H70" s="197">
        <f t="shared" si="63"/>
        <v>0</v>
      </c>
      <c r="I70" s="25">
        <f t="shared" si="63"/>
        <v>0</v>
      </c>
      <c r="J70" s="198"/>
      <c r="K70" s="223"/>
      <c r="L70" s="229"/>
      <c r="M70" s="224">
        <f t="shared" si="64"/>
        <v>0</v>
      </c>
      <c r="N70" s="224">
        <f t="shared" si="64"/>
        <v>0</v>
      </c>
      <c r="O70" s="231">
        <f t="shared" si="18"/>
        <v>0</v>
      </c>
      <c r="P70" s="392"/>
      <c r="Q70" s="387"/>
      <c r="R70" s="388">
        <f t="shared" si="65"/>
        <v>0</v>
      </c>
      <c r="S70" s="388">
        <f t="shared" si="65"/>
        <v>0</v>
      </c>
      <c r="T70" s="231">
        <f t="shared" si="19"/>
        <v>0</v>
      </c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1:40" ht="12.5" x14ac:dyDescent="0.25">
      <c r="A71" s="59" t="s">
        <v>136</v>
      </c>
      <c r="B71" s="59"/>
      <c r="C71" s="60"/>
      <c r="D71" s="60"/>
      <c r="E71" s="59"/>
      <c r="F71" s="25">
        <f t="shared" si="62"/>
        <v>0</v>
      </c>
      <c r="G71" s="74">
        <f>F71*'Consolidated Budget'!$C$9</f>
        <v>0</v>
      </c>
      <c r="H71" s="208">
        <f t="shared" si="63"/>
        <v>0</v>
      </c>
      <c r="I71" s="209">
        <f t="shared" si="63"/>
        <v>0</v>
      </c>
      <c r="J71" s="210"/>
      <c r="K71" s="225"/>
      <c r="L71" s="246"/>
      <c r="M71" s="226">
        <f t="shared" si="64"/>
        <v>0</v>
      </c>
      <c r="N71" s="226">
        <f t="shared" si="64"/>
        <v>0</v>
      </c>
      <c r="O71" s="232">
        <f t="shared" si="18"/>
        <v>0</v>
      </c>
      <c r="P71" s="393"/>
      <c r="Q71" s="390"/>
      <c r="R71" s="391">
        <f t="shared" si="65"/>
        <v>0</v>
      </c>
      <c r="S71" s="391">
        <f t="shared" si="65"/>
        <v>0</v>
      </c>
      <c r="T71" s="232">
        <f t="shared" si="19"/>
        <v>0</v>
      </c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1:40" ht="12.5" x14ac:dyDescent="0.25">
      <c r="A72" s="494" t="s">
        <v>137</v>
      </c>
      <c r="B72" s="65" t="s">
        <v>23</v>
      </c>
      <c r="C72" s="633"/>
      <c r="D72" s="634"/>
      <c r="E72" s="635"/>
      <c r="F72" s="66">
        <f t="shared" ref="F72:L72" si="66">SUM(F73:F77)</f>
        <v>0</v>
      </c>
      <c r="G72" s="67">
        <f t="shared" si="66"/>
        <v>0</v>
      </c>
      <c r="H72" s="138">
        <f t="shared" si="66"/>
        <v>0</v>
      </c>
      <c r="I72" s="139">
        <f t="shared" si="66"/>
        <v>0</v>
      </c>
      <c r="J72" s="140"/>
      <c r="K72" s="502">
        <f t="shared" si="66"/>
        <v>0</v>
      </c>
      <c r="L72" s="503">
        <f t="shared" si="66"/>
        <v>0</v>
      </c>
      <c r="M72" s="504">
        <f t="shared" ref="M72:N72" si="67">SUM(M73:M77)</f>
        <v>0</v>
      </c>
      <c r="N72" s="504">
        <f t="shared" si="67"/>
        <v>0</v>
      </c>
      <c r="O72" s="344">
        <f t="shared" si="18"/>
        <v>0</v>
      </c>
      <c r="P72" s="407">
        <f t="shared" ref="P72:S72" si="68">SUM(P73:P77)</f>
        <v>0</v>
      </c>
      <c r="Q72" s="408">
        <f t="shared" si="68"/>
        <v>0</v>
      </c>
      <c r="R72" s="409">
        <f t="shared" si="68"/>
        <v>0</v>
      </c>
      <c r="S72" s="409">
        <f t="shared" si="68"/>
        <v>0</v>
      </c>
      <c r="T72" s="344">
        <f t="shared" si="19"/>
        <v>0</v>
      </c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2.5" x14ac:dyDescent="0.25">
      <c r="A73" s="59" t="s">
        <v>138</v>
      </c>
      <c r="B73" s="59"/>
      <c r="C73" s="60"/>
      <c r="D73" s="60"/>
      <c r="E73" s="59"/>
      <c r="F73" s="25">
        <f t="shared" ref="F73:F77" si="69">D73*E73</f>
        <v>0</v>
      </c>
      <c r="G73" s="74">
        <f>F73*'Consolidated Budget'!$C$9</f>
        <v>0</v>
      </c>
      <c r="H73" s="205">
        <f t="shared" ref="H73:I77" si="70">F73*$J$8</f>
        <v>0</v>
      </c>
      <c r="I73" s="206">
        <f t="shared" si="70"/>
        <v>0</v>
      </c>
      <c r="J73" s="207"/>
      <c r="K73" s="258"/>
      <c r="L73" s="259"/>
      <c r="M73" s="501">
        <f t="shared" ref="M73:N77" si="71">H73-K73</f>
        <v>0</v>
      </c>
      <c r="N73" s="501">
        <f t="shared" si="71"/>
        <v>0</v>
      </c>
      <c r="O73" s="480">
        <f t="shared" si="18"/>
        <v>0</v>
      </c>
      <c r="P73" s="403"/>
      <c r="Q73" s="384"/>
      <c r="R73" s="385">
        <f t="shared" ref="R73:S77" si="72">H73-P73</f>
        <v>0</v>
      </c>
      <c r="S73" s="385">
        <f t="shared" si="72"/>
        <v>0</v>
      </c>
      <c r="T73" s="452">
        <f t="shared" si="19"/>
        <v>0</v>
      </c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1:40" ht="12.5" x14ac:dyDescent="0.25">
      <c r="A74" s="59" t="s">
        <v>139</v>
      </c>
      <c r="B74" s="59"/>
      <c r="C74" s="60"/>
      <c r="D74" s="60"/>
      <c r="E74" s="59"/>
      <c r="F74" s="25">
        <f t="shared" si="69"/>
        <v>0</v>
      </c>
      <c r="G74" s="74">
        <f>F74*'Consolidated Budget'!$C$9</f>
        <v>0</v>
      </c>
      <c r="H74" s="197">
        <f t="shared" si="70"/>
        <v>0</v>
      </c>
      <c r="I74" s="25">
        <f t="shared" si="70"/>
        <v>0</v>
      </c>
      <c r="J74" s="198"/>
      <c r="K74" s="223"/>
      <c r="L74" s="229"/>
      <c r="M74" s="224">
        <f t="shared" si="71"/>
        <v>0</v>
      </c>
      <c r="N74" s="224">
        <f t="shared" si="71"/>
        <v>0</v>
      </c>
      <c r="O74" s="231">
        <f t="shared" si="18"/>
        <v>0</v>
      </c>
      <c r="P74" s="392"/>
      <c r="Q74" s="387"/>
      <c r="R74" s="388">
        <f t="shared" si="72"/>
        <v>0</v>
      </c>
      <c r="S74" s="388">
        <f t="shared" si="72"/>
        <v>0</v>
      </c>
      <c r="T74" s="231">
        <f t="shared" si="19"/>
        <v>0</v>
      </c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1:40" ht="12.5" x14ac:dyDescent="0.25">
      <c r="A75" s="59" t="s">
        <v>140</v>
      </c>
      <c r="B75" s="59"/>
      <c r="C75" s="60"/>
      <c r="D75" s="60"/>
      <c r="E75" s="59"/>
      <c r="F75" s="25">
        <f t="shared" si="69"/>
        <v>0</v>
      </c>
      <c r="G75" s="74">
        <f>F75*'Consolidated Budget'!$C$9</f>
        <v>0</v>
      </c>
      <c r="H75" s="197">
        <f t="shared" si="70"/>
        <v>0</v>
      </c>
      <c r="I75" s="25">
        <f t="shared" si="70"/>
        <v>0</v>
      </c>
      <c r="J75" s="198"/>
      <c r="K75" s="223"/>
      <c r="L75" s="229"/>
      <c r="M75" s="224">
        <f t="shared" si="71"/>
        <v>0</v>
      </c>
      <c r="N75" s="224">
        <f t="shared" si="71"/>
        <v>0</v>
      </c>
      <c r="O75" s="231">
        <f t="shared" si="18"/>
        <v>0</v>
      </c>
      <c r="P75" s="392"/>
      <c r="Q75" s="387"/>
      <c r="R75" s="388">
        <f t="shared" si="72"/>
        <v>0</v>
      </c>
      <c r="S75" s="388">
        <f t="shared" si="72"/>
        <v>0</v>
      </c>
      <c r="T75" s="231">
        <f t="shared" si="19"/>
        <v>0</v>
      </c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2.5" x14ac:dyDescent="0.25">
      <c r="A76" s="59" t="s">
        <v>141</v>
      </c>
      <c r="B76" s="59"/>
      <c r="C76" s="60"/>
      <c r="D76" s="60"/>
      <c r="E76" s="59"/>
      <c r="F76" s="25">
        <f t="shared" si="69"/>
        <v>0</v>
      </c>
      <c r="G76" s="74">
        <f>F76*'Consolidated Budget'!$C$9</f>
        <v>0</v>
      </c>
      <c r="H76" s="197">
        <f t="shared" si="70"/>
        <v>0</v>
      </c>
      <c r="I76" s="25">
        <f t="shared" si="70"/>
        <v>0</v>
      </c>
      <c r="J76" s="198"/>
      <c r="K76" s="223"/>
      <c r="L76" s="229"/>
      <c r="M76" s="224">
        <f t="shared" si="71"/>
        <v>0</v>
      </c>
      <c r="N76" s="224">
        <f t="shared" si="71"/>
        <v>0</v>
      </c>
      <c r="O76" s="231">
        <f t="shared" si="18"/>
        <v>0</v>
      </c>
      <c r="P76" s="392"/>
      <c r="Q76" s="387"/>
      <c r="R76" s="388">
        <f t="shared" si="72"/>
        <v>0</v>
      </c>
      <c r="S76" s="388">
        <f t="shared" si="72"/>
        <v>0</v>
      </c>
      <c r="T76" s="231">
        <f t="shared" si="19"/>
        <v>0</v>
      </c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2.5" x14ac:dyDescent="0.25">
      <c r="A77" s="59" t="s">
        <v>142</v>
      </c>
      <c r="B77" s="59"/>
      <c r="C77" s="60"/>
      <c r="D77" s="60"/>
      <c r="E77" s="59"/>
      <c r="F77" s="25">
        <f t="shared" si="69"/>
        <v>0</v>
      </c>
      <c r="G77" s="74">
        <f>F77*'Consolidated Budget'!$C$9</f>
        <v>0</v>
      </c>
      <c r="H77" s="208">
        <f t="shared" si="70"/>
        <v>0</v>
      </c>
      <c r="I77" s="209">
        <f t="shared" si="70"/>
        <v>0</v>
      </c>
      <c r="J77" s="210"/>
      <c r="K77" s="225"/>
      <c r="L77" s="246"/>
      <c r="M77" s="226">
        <f t="shared" si="71"/>
        <v>0</v>
      </c>
      <c r="N77" s="226">
        <f t="shared" si="71"/>
        <v>0</v>
      </c>
      <c r="O77" s="232">
        <f t="shared" si="18"/>
        <v>0</v>
      </c>
      <c r="P77" s="393"/>
      <c r="Q77" s="390"/>
      <c r="R77" s="391">
        <f t="shared" si="72"/>
        <v>0</v>
      </c>
      <c r="S77" s="391">
        <f t="shared" si="72"/>
        <v>0</v>
      </c>
      <c r="T77" s="232">
        <f t="shared" si="19"/>
        <v>0</v>
      </c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2.5" x14ac:dyDescent="0.25">
      <c r="A78" s="507" t="s">
        <v>143</v>
      </c>
      <c r="B78" s="65" t="s">
        <v>24</v>
      </c>
      <c r="C78" s="633"/>
      <c r="D78" s="634"/>
      <c r="E78" s="635"/>
      <c r="F78" s="66">
        <f t="shared" ref="F78:L78" si="73">SUM(F79:F83)</f>
        <v>0</v>
      </c>
      <c r="G78" s="67">
        <f t="shared" si="73"/>
        <v>0</v>
      </c>
      <c r="H78" s="138">
        <f t="shared" si="73"/>
        <v>0</v>
      </c>
      <c r="I78" s="139">
        <f t="shared" si="73"/>
        <v>0</v>
      </c>
      <c r="J78" s="140"/>
      <c r="K78" s="502">
        <f t="shared" si="73"/>
        <v>0</v>
      </c>
      <c r="L78" s="503">
        <f t="shared" si="73"/>
        <v>0</v>
      </c>
      <c r="M78" s="504">
        <f t="shared" ref="M78:N78" si="74">SUM(M79:M83)</f>
        <v>0</v>
      </c>
      <c r="N78" s="504">
        <f t="shared" si="74"/>
        <v>0</v>
      </c>
      <c r="O78" s="344">
        <f t="shared" si="18"/>
        <v>0</v>
      </c>
      <c r="P78" s="407">
        <f t="shared" ref="P78:S78" si="75">SUM(P79:P83)</f>
        <v>0</v>
      </c>
      <c r="Q78" s="408">
        <f t="shared" si="75"/>
        <v>0</v>
      </c>
      <c r="R78" s="409">
        <f t="shared" si="75"/>
        <v>0</v>
      </c>
      <c r="S78" s="409">
        <f t="shared" si="75"/>
        <v>0</v>
      </c>
      <c r="T78" s="344">
        <f t="shared" si="19"/>
        <v>0</v>
      </c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2.5" x14ac:dyDescent="0.25">
      <c r="A79" s="72" t="s">
        <v>144</v>
      </c>
      <c r="B79" s="59"/>
      <c r="C79" s="60"/>
      <c r="D79" s="60"/>
      <c r="E79" s="59"/>
      <c r="F79" s="25">
        <f t="shared" ref="F79:F83" si="76">D79*E79</f>
        <v>0</v>
      </c>
      <c r="G79" s="74">
        <f>F79*'Consolidated Budget'!$C$9</f>
        <v>0</v>
      </c>
      <c r="H79" s="205">
        <f t="shared" ref="H79:I83" si="77">F79*$J$8</f>
        <v>0</v>
      </c>
      <c r="I79" s="206">
        <f t="shared" si="77"/>
        <v>0</v>
      </c>
      <c r="J79" s="207"/>
      <c r="K79" s="220"/>
      <c r="L79" s="212"/>
      <c r="M79" s="222">
        <f t="shared" ref="M79:N83" si="78">H79-K79</f>
        <v>0</v>
      </c>
      <c r="N79" s="222">
        <f t="shared" si="78"/>
        <v>0</v>
      </c>
      <c r="O79" s="234">
        <f t="shared" si="18"/>
        <v>0</v>
      </c>
      <c r="P79" s="410"/>
      <c r="Q79" s="384"/>
      <c r="R79" s="385">
        <f t="shared" ref="R79:S83" si="79">H79-P79</f>
        <v>0</v>
      </c>
      <c r="S79" s="385">
        <f t="shared" si="79"/>
        <v>0</v>
      </c>
      <c r="T79" s="234">
        <f t="shared" si="19"/>
        <v>0</v>
      </c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2.5" x14ac:dyDescent="0.25">
      <c r="A80" s="72" t="s">
        <v>145</v>
      </c>
      <c r="B80" s="59"/>
      <c r="C80" s="60"/>
      <c r="D80" s="60"/>
      <c r="E80" s="59"/>
      <c r="F80" s="25">
        <f t="shared" si="76"/>
        <v>0</v>
      </c>
      <c r="G80" s="74">
        <f>F80*'Consolidated Budget'!$C$9</f>
        <v>0</v>
      </c>
      <c r="H80" s="197">
        <f t="shared" si="77"/>
        <v>0</v>
      </c>
      <c r="I80" s="25">
        <f t="shared" si="77"/>
        <v>0</v>
      </c>
      <c r="J80" s="198"/>
      <c r="K80" s="223"/>
      <c r="L80" s="229"/>
      <c r="M80" s="224">
        <f t="shared" si="78"/>
        <v>0</v>
      </c>
      <c r="N80" s="224">
        <f t="shared" si="78"/>
        <v>0</v>
      </c>
      <c r="O80" s="231">
        <f t="shared" si="18"/>
        <v>0</v>
      </c>
      <c r="P80" s="392"/>
      <c r="Q80" s="387"/>
      <c r="R80" s="388">
        <f t="shared" si="79"/>
        <v>0</v>
      </c>
      <c r="S80" s="388">
        <f t="shared" si="79"/>
        <v>0</v>
      </c>
      <c r="T80" s="231">
        <f t="shared" si="19"/>
        <v>0</v>
      </c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2.5" x14ac:dyDescent="0.25">
      <c r="A81" s="72" t="s">
        <v>146</v>
      </c>
      <c r="B81" s="59"/>
      <c r="C81" s="60"/>
      <c r="D81" s="60"/>
      <c r="E81" s="59"/>
      <c r="F81" s="25">
        <f t="shared" si="76"/>
        <v>0</v>
      </c>
      <c r="G81" s="74">
        <f>F81*'Consolidated Budget'!$C$9</f>
        <v>0</v>
      </c>
      <c r="H81" s="197">
        <f t="shared" si="77"/>
        <v>0</v>
      </c>
      <c r="I81" s="25">
        <f t="shared" si="77"/>
        <v>0</v>
      </c>
      <c r="J81" s="198"/>
      <c r="K81" s="223"/>
      <c r="L81" s="229"/>
      <c r="M81" s="224">
        <f t="shared" si="78"/>
        <v>0</v>
      </c>
      <c r="N81" s="224">
        <f t="shared" si="78"/>
        <v>0</v>
      </c>
      <c r="O81" s="231">
        <f t="shared" si="18"/>
        <v>0</v>
      </c>
      <c r="P81" s="392"/>
      <c r="Q81" s="387"/>
      <c r="R81" s="388">
        <f t="shared" si="79"/>
        <v>0</v>
      </c>
      <c r="S81" s="388">
        <f t="shared" si="79"/>
        <v>0</v>
      </c>
      <c r="T81" s="231">
        <f t="shared" si="19"/>
        <v>0</v>
      </c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2.5" x14ac:dyDescent="0.25">
      <c r="A82" s="72" t="s">
        <v>147</v>
      </c>
      <c r="B82" s="59"/>
      <c r="C82" s="60"/>
      <c r="D82" s="60"/>
      <c r="E82" s="59"/>
      <c r="F82" s="25">
        <f t="shared" si="76"/>
        <v>0</v>
      </c>
      <c r="G82" s="74">
        <f>F82*'Consolidated Budget'!$C$9</f>
        <v>0</v>
      </c>
      <c r="H82" s="197">
        <f t="shared" si="77"/>
        <v>0</v>
      </c>
      <c r="I82" s="25">
        <f t="shared" si="77"/>
        <v>0</v>
      </c>
      <c r="J82" s="198"/>
      <c r="K82" s="223"/>
      <c r="L82" s="229"/>
      <c r="M82" s="224">
        <f t="shared" si="78"/>
        <v>0</v>
      </c>
      <c r="N82" s="224">
        <f t="shared" si="78"/>
        <v>0</v>
      </c>
      <c r="O82" s="231">
        <f t="shared" si="18"/>
        <v>0</v>
      </c>
      <c r="P82" s="392"/>
      <c r="Q82" s="387"/>
      <c r="R82" s="388">
        <f t="shared" si="79"/>
        <v>0</v>
      </c>
      <c r="S82" s="388">
        <f t="shared" si="79"/>
        <v>0</v>
      </c>
      <c r="T82" s="231">
        <f t="shared" si="19"/>
        <v>0</v>
      </c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2.5" x14ac:dyDescent="0.25">
      <c r="A83" s="72" t="s">
        <v>148</v>
      </c>
      <c r="B83" s="59"/>
      <c r="C83" s="60"/>
      <c r="D83" s="60"/>
      <c r="E83" s="59"/>
      <c r="F83" s="25">
        <f t="shared" si="76"/>
        <v>0</v>
      </c>
      <c r="G83" s="74">
        <f>F83*'Consolidated Budget'!$C$9</f>
        <v>0</v>
      </c>
      <c r="H83" s="208">
        <f t="shared" si="77"/>
        <v>0</v>
      </c>
      <c r="I83" s="209">
        <f t="shared" si="77"/>
        <v>0</v>
      </c>
      <c r="J83" s="210"/>
      <c r="K83" s="225"/>
      <c r="L83" s="246"/>
      <c r="M83" s="226">
        <f t="shared" si="78"/>
        <v>0</v>
      </c>
      <c r="N83" s="226">
        <f t="shared" si="78"/>
        <v>0</v>
      </c>
      <c r="O83" s="232">
        <f t="shared" si="18"/>
        <v>0</v>
      </c>
      <c r="P83" s="393"/>
      <c r="Q83" s="390"/>
      <c r="R83" s="391">
        <f t="shared" si="79"/>
        <v>0</v>
      </c>
      <c r="S83" s="391">
        <f t="shared" si="79"/>
        <v>0</v>
      </c>
      <c r="T83" s="232">
        <f t="shared" si="19"/>
        <v>0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2.5" x14ac:dyDescent="0.25">
      <c r="A84" s="507" t="s">
        <v>149</v>
      </c>
      <c r="B84" s="65" t="s">
        <v>25</v>
      </c>
      <c r="C84" s="633"/>
      <c r="D84" s="634"/>
      <c r="E84" s="635"/>
      <c r="F84" s="66">
        <f t="shared" ref="F84:L84" si="80">SUM(F85:F89)</f>
        <v>0</v>
      </c>
      <c r="G84" s="67">
        <f t="shared" si="80"/>
        <v>0</v>
      </c>
      <c r="H84" s="138">
        <f t="shared" si="80"/>
        <v>0</v>
      </c>
      <c r="I84" s="139">
        <f t="shared" si="80"/>
        <v>0</v>
      </c>
      <c r="J84" s="140"/>
      <c r="K84" s="502">
        <f t="shared" si="80"/>
        <v>0</v>
      </c>
      <c r="L84" s="503">
        <f t="shared" si="80"/>
        <v>0</v>
      </c>
      <c r="M84" s="504">
        <f t="shared" ref="M84:N84" si="81">SUM(M85:M89)</f>
        <v>0</v>
      </c>
      <c r="N84" s="504">
        <f t="shared" si="81"/>
        <v>0</v>
      </c>
      <c r="O84" s="344">
        <f t="shared" si="18"/>
        <v>0</v>
      </c>
      <c r="P84" s="407">
        <f t="shared" ref="P84:S84" si="82">SUM(P85:P89)</f>
        <v>0</v>
      </c>
      <c r="Q84" s="408">
        <f t="shared" si="82"/>
        <v>0</v>
      </c>
      <c r="R84" s="409">
        <f t="shared" si="82"/>
        <v>0</v>
      </c>
      <c r="S84" s="409">
        <f t="shared" si="82"/>
        <v>0</v>
      </c>
      <c r="T84" s="344">
        <f t="shared" si="19"/>
        <v>0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2.5" x14ac:dyDescent="0.25">
      <c r="A85" s="72" t="s">
        <v>150</v>
      </c>
      <c r="B85" s="59"/>
      <c r="C85" s="60"/>
      <c r="D85" s="60"/>
      <c r="E85" s="59"/>
      <c r="F85" s="25">
        <f t="shared" ref="F85:F89" si="83">D85*E85</f>
        <v>0</v>
      </c>
      <c r="G85" s="74">
        <f>F85*'Consolidated Budget'!$C$9</f>
        <v>0</v>
      </c>
      <c r="H85" s="205">
        <f t="shared" ref="H85:I89" si="84">F85*$J$8</f>
        <v>0</v>
      </c>
      <c r="I85" s="206">
        <f t="shared" si="84"/>
        <v>0</v>
      </c>
      <c r="J85" s="207"/>
      <c r="K85" s="220"/>
      <c r="L85" s="212"/>
      <c r="M85" s="222">
        <f t="shared" ref="M85:N89" si="85">H85-K85</f>
        <v>0</v>
      </c>
      <c r="N85" s="222">
        <f t="shared" si="85"/>
        <v>0</v>
      </c>
      <c r="O85" s="234">
        <f t="shared" si="18"/>
        <v>0</v>
      </c>
      <c r="P85" s="410"/>
      <c r="Q85" s="384"/>
      <c r="R85" s="385">
        <f t="shared" ref="R85:S89" si="86">H85-P85</f>
        <v>0</v>
      </c>
      <c r="S85" s="385">
        <f t="shared" si="86"/>
        <v>0</v>
      </c>
      <c r="T85" s="234">
        <f t="shared" si="19"/>
        <v>0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2.5" x14ac:dyDescent="0.25">
      <c r="A86" s="72" t="s">
        <v>151</v>
      </c>
      <c r="B86" s="59"/>
      <c r="C86" s="60"/>
      <c r="D86" s="60"/>
      <c r="E86" s="59"/>
      <c r="F86" s="25">
        <f t="shared" si="83"/>
        <v>0</v>
      </c>
      <c r="G86" s="74">
        <f>F86*'Consolidated Budget'!$C$9</f>
        <v>0</v>
      </c>
      <c r="H86" s="197">
        <f t="shared" si="84"/>
        <v>0</v>
      </c>
      <c r="I86" s="25">
        <f t="shared" si="84"/>
        <v>0</v>
      </c>
      <c r="J86" s="198"/>
      <c r="K86" s="223"/>
      <c r="L86" s="229"/>
      <c r="M86" s="224">
        <f t="shared" si="85"/>
        <v>0</v>
      </c>
      <c r="N86" s="224">
        <f t="shared" si="85"/>
        <v>0</v>
      </c>
      <c r="O86" s="231">
        <f t="shared" si="18"/>
        <v>0</v>
      </c>
      <c r="P86" s="392"/>
      <c r="Q86" s="387"/>
      <c r="R86" s="388">
        <f t="shared" si="86"/>
        <v>0</v>
      </c>
      <c r="S86" s="388">
        <f t="shared" si="86"/>
        <v>0</v>
      </c>
      <c r="T86" s="231">
        <f t="shared" si="19"/>
        <v>0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2.5" x14ac:dyDescent="0.25">
      <c r="A87" s="72" t="s">
        <v>152</v>
      </c>
      <c r="B87" s="59"/>
      <c r="C87" s="60"/>
      <c r="D87" s="60"/>
      <c r="E87" s="59"/>
      <c r="F87" s="25">
        <f t="shared" si="83"/>
        <v>0</v>
      </c>
      <c r="G87" s="74">
        <f>F87*'Consolidated Budget'!$C$9</f>
        <v>0</v>
      </c>
      <c r="H87" s="197">
        <f t="shared" si="84"/>
        <v>0</v>
      </c>
      <c r="I87" s="25">
        <f t="shared" si="84"/>
        <v>0</v>
      </c>
      <c r="J87" s="198"/>
      <c r="K87" s="223"/>
      <c r="L87" s="229"/>
      <c r="M87" s="224">
        <f t="shared" si="85"/>
        <v>0</v>
      </c>
      <c r="N87" s="224">
        <f t="shared" si="85"/>
        <v>0</v>
      </c>
      <c r="O87" s="231">
        <f t="shared" si="18"/>
        <v>0</v>
      </c>
      <c r="P87" s="392"/>
      <c r="Q87" s="387"/>
      <c r="R87" s="388">
        <f t="shared" si="86"/>
        <v>0</v>
      </c>
      <c r="S87" s="388">
        <f t="shared" si="86"/>
        <v>0</v>
      </c>
      <c r="T87" s="231">
        <f t="shared" si="19"/>
        <v>0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2.5" x14ac:dyDescent="0.25">
      <c r="A88" s="72" t="s">
        <v>153</v>
      </c>
      <c r="B88" s="59"/>
      <c r="C88" s="60"/>
      <c r="D88" s="60"/>
      <c r="E88" s="59"/>
      <c r="F88" s="25">
        <f t="shared" si="83"/>
        <v>0</v>
      </c>
      <c r="G88" s="74">
        <f>F88*'Consolidated Budget'!$C$9</f>
        <v>0</v>
      </c>
      <c r="H88" s="197">
        <f t="shared" si="84"/>
        <v>0</v>
      </c>
      <c r="I88" s="25">
        <f t="shared" si="84"/>
        <v>0</v>
      </c>
      <c r="J88" s="198"/>
      <c r="K88" s="223"/>
      <c r="L88" s="229"/>
      <c r="M88" s="224">
        <f t="shared" si="85"/>
        <v>0</v>
      </c>
      <c r="N88" s="224">
        <f t="shared" si="85"/>
        <v>0</v>
      </c>
      <c r="O88" s="231">
        <f t="shared" si="18"/>
        <v>0</v>
      </c>
      <c r="P88" s="392"/>
      <c r="Q88" s="387"/>
      <c r="R88" s="388">
        <f t="shared" si="86"/>
        <v>0</v>
      </c>
      <c r="S88" s="388">
        <f t="shared" si="86"/>
        <v>0</v>
      </c>
      <c r="T88" s="231">
        <f t="shared" si="19"/>
        <v>0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2.5" x14ac:dyDescent="0.25">
      <c r="A89" s="72" t="s">
        <v>154</v>
      </c>
      <c r="B89" s="59"/>
      <c r="C89" s="60"/>
      <c r="D89" s="60"/>
      <c r="E89" s="59"/>
      <c r="F89" s="25">
        <f t="shared" si="83"/>
        <v>0</v>
      </c>
      <c r="G89" s="74">
        <f>F89*'Consolidated Budget'!$C$9</f>
        <v>0</v>
      </c>
      <c r="H89" s="208">
        <f t="shared" si="84"/>
        <v>0</v>
      </c>
      <c r="I89" s="209">
        <f t="shared" si="84"/>
        <v>0</v>
      </c>
      <c r="J89" s="210"/>
      <c r="K89" s="225"/>
      <c r="L89" s="246"/>
      <c r="M89" s="226">
        <f t="shared" si="85"/>
        <v>0</v>
      </c>
      <c r="N89" s="226">
        <f t="shared" si="85"/>
        <v>0</v>
      </c>
      <c r="O89" s="232">
        <f t="shared" si="18"/>
        <v>0</v>
      </c>
      <c r="P89" s="393"/>
      <c r="Q89" s="390"/>
      <c r="R89" s="391">
        <f t="shared" si="86"/>
        <v>0</v>
      </c>
      <c r="S89" s="391">
        <f t="shared" si="86"/>
        <v>0</v>
      </c>
      <c r="T89" s="232">
        <f t="shared" si="19"/>
        <v>0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2.5" x14ac:dyDescent="0.25">
      <c r="A90" s="507" t="s">
        <v>155</v>
      </c>
      <c r="B90" s="65" t="s">
        <v>26</v>
      </c>
      <c r="C90" s="633"/>
      <c r="D90" s="634"/>
      <c r="E90" s="635"/>
      <c r="F90" s="66">
        <f t="shared" ref="F90:L90" si="87">SUM(F91:F95)</f>
        <v>0</v>
      </c>
      <c r="G90" s="67">
        <f t="shared" si="87"/>
        <v>0</v>
      </c>
      <c r="H90" s="138">
        <f t="shared" si="87"/>
        <v>0</v>
      </c>
      <c r="I90" s="139">
        <f t="shared" si="87"/>
        <v>0</v>
      </c>
      <c r="J90" s="140"/>
      <c r="K90" s="502">
        <f t="shared" si="87"/>
        <v>0</v>
      </c>
      <c r="L90" s="503">
        <f t="shared" si="87"/>
        <v>0</v>
      </c>
      <c r="M90" s="504">
        <f t="shared" ref="M90:N90" si="88">SUM(M91:M95)</f>
        <v>0</v>
      </c>
      <c r="N90" s="504">
        <f t="shared" si="88"/>
        <v>0</v>
      </c>
      <c r="O90" s="344">
        <f t="shared" si="18"/>
        <v>0</v>
      </c>
      <c r="P90" s="407">
        <f t="shared" ref="P90:S90" si="89">SUM(P91:P95)</f>
        <v>0</v>
      </c>
      <c r="Q90" s="408">
        <f t="shared" si="89"/>
        <v>0</v>
      </c>
      <c r="R90" s="409">
        <f t="shared" si="89"/>
        <v>0</v>
      </c>
      <c r="S90" s="409">
        <f t="shared" si="89"/>
        <v>0</v>
      </c>
      <c r="T90" s="344">
        <f t="shared" si="19"/>
        <v>0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2.5" x14ac:dyDescent="0.25">
      <c r="A91" s="72" t="s">
        <v>156</v>
      </c>
      <c r="B91" s="59"/>
      <c r="C91" s="60"/>
      <c r="D91" s="60"/>
      <c r="E91" s="59"/>
      <c r="F91" s="25">
        <f t="shared" ref="F91:F95" si="90">D91*E91</f>
        <v>0</v>
      </c>
      <c r="G91" s="74">
        <f>F91*'Consolidated Budget'!$C$9</f>
        <v>0</v>
      </c>
      <c r="H91" s="205">
        <f t="shared" ref="H91:I95" si="91">F91*$J$8</f>
        <v>0</v>
      </c>
      <c r="I91" s="206">
        <f t="shared" si="91"/>
        <v>0</v>
      </c>
      <c r="J91" s="207"/>
      <c r="K91" s="258"/>
      <c r="L91" s="259"/>
      <c r="M91" s="501">
        <f t="shared" ref="M91:N95" si="92">H91-K91</f>
        <v>0</v>
      </c>
      <c r="N91" s="501">
        <f t="shared" si="92"/>
        <v>0</v>
      </c>
      <c r="O91" s="480">
        <f t="shared" si="18"/>
        <v>0</v>
      </c>
      <c r="P91" s="403"/>
      <c r="Q91" s="384"/>
      <c r="R91" s="385">
        <f t="shared" ref="R91:S95" si="93">H91-P91</f>
        <v>0</v>
      </c>
      <c r="S91" s="385">
        <f t="shared" si="93"/>
        <v>0</v>
      </c>
      <c r="T91" s="452">
        <f t="shared" si="19"/>
        <v>0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</row>
    <row r="92" spans="1:40" ht="12.5" x14ac:dyDescent="0.25">
      <c r="A92" s="72" t="s">
        <v>157</v>
      </c>
      <c r="B92" s="59"/>
      <c r="C92" s="60"/>
      <c r="D92" s="60"/>
      <c r="E92" s="59"/>
      <c r="F92" s="25">
        <f t="shared" si="90"/>
        <v>0</v>
      </c>
      <c r="G92" s="74">
        <f>F92*'Consolidated Budget'!$C$9</f>
        <v>0</v>
      </c>
      <c r="H92" s="197">
        <f t="shared" si="91"/>
        <v>0</v>
      </c>
      <c r="I92" s="25">
        <f t="shared" si="91"/>
        <v>0</v>
      </c>
      <c r="J92" s="198"/>
      <c r="K92" s="223"/>
      <c r="L92" s="229"/>
      <c r="M92" s="224">
        <f t="shared" si="92"/>
        <v>0</v>
      </c>
      <c r="N92" s="224">
        <f t="shared" si="92"/>
        <v>0</v>
      </c>
      <c r="O92" s="231">
        <f t="shared" si="18"/>
        <v>0</v>
      </c>
      <c r="P92" s="392"/>
      <c r="Q92" s="387"/>
      <c r="R92" s="388">
        <f t="shared" si="93"/>
        <v>0</v>
      </c>
      <c r="S92" s="388">
        <f t="shared" si="93"/>
        <v>0</v>
      </c>
      <c r="T92" s="231">
        <f t="shared" si="19"/>
        <v>0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1:40" ht="12.5" x14ac:dyDescent="0.25">
      <c r="A93" s="72" t="s">
        <v>158</v>
      </c>
      <c r="B93" s="59"/>
      <c r="C93" s="60"/>
      <c r="D93" s="60"/>
      <c r="E93" s="59"/>
      <c r="F93" s="25">
        <f t="shared" si="90"/>
        <v>0</v>
      </c>
      <c r="G93" s="74">
        <f>F93*'Consolidated Budget'!$C$9</f>
        <v>0</v>
      </c>
      <c r="H93" s="197">
        <f t="shared" si="91"/>
        <v>0</v>
      </c>
      <c r="I93" s="25">
        <f t="shared" si="91"/>
        <v>0</v>
      </c>
      <c r="J93" s="198"/>
      <c r="K93" s="223"/>
      <c r="L93" s="229"/>
      <c r="M93" s="224">
        <f t="shared" si="92"/>
        <v>0</v>
      </c>
      <c r="N93" s="224">
        <f t="shared" si="92"/>
        <v>0</v>
      </c>
      <c r="O93" s="231">
        <f t="shared" si="18"/>
        <v>0</v>
      </c>
      <c r="P93" s="392"/>
      <c r="Q93" s="387"/>
      <c r="R93" s="388">
        <f t="shared" si="93"/>
        <v>0</v>
      </c>
      <c r="S93" s="388">
        <f t="shared" si="93"/>
        <v>0</v>
      </c>
      <c r="T93" s="231">
        <f t="shared" si="19"/>
        <v>0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1:40" ht="12.5" x14ac:dyDescent="0.25">
      <c r="A94" s="72" t="s">
        <v>159</v>
      </c>
      <c r="B94" s="59"/>
      <c r="C94" s="60"/>
      <c r="D94" s="60"/>
      <c r="E94" s="59"/>
      <c r="F94" s="25">
        <f t="shared" si="90"/>
        <v>0</v>
      </c>
      <c r="G94" s="74">
        <f>F94*'Consolidated Budget'!$C$9</f>
        <v>0</v>
      </c>
      <c r="H94" s="197">
        <f t="shared" si="91"/>
        <v>0</v>
      </c>
      <c r="I94" s="25">
        <f t="shared" si="91"/>
        <v>0</v>
      </c>
      <c r="J94" s="198"/>
      <c r="K94" s="223"/>
      <c r="L94" s="229"/>
      <c r="M94" s="224">
        <f t="shared" si="92"/>
        <v>0</v>
      </c>
      <c r="N94" s="224">
        <f t="shared" si="92"/>
        <v>0</v>
      </c>
      <c r="O94" s="231">
        <f t="shared" ref="O94:O102" si="94">IFERROR(L94/I94,0)</f>
        <v>0</v>
      </c>
      <c r="P94" s="392"/>
      <c r="Q94" s="387"/>
      <c r="R94" s="388">
        <f t="shared" si="93"/>
        <v>0</v>
      </c>
      <c r="S94" s="388">
        <f t="shared" si="93"/>
        <v>0</v>
      </c>
      <c r="T94" s="231">
        <f t="shared" ref="T94:T102" si="95">IFERROR(Q94/I94,0)</f>
        <v>0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</row>
    <row r="95" spans="1:40" ht="12.5" x14ac:dyDescent="0.25">
      <c r="A95" s="72" t="s">
        <v>160</v>
      </c>
      <c r="B95" s="59"/>
      <c r="C95" s="60"/>
      <c r="D95" s="60"/>
      <c r="E95" s="59"/>
      <c r="F95" s="25">
        <f t="shared" si="90"/>
        <v>0</v>
      </c>
      <c r="G95" s="74">
        <f>F95*'Consolidated Budget'!$C$9</f>
        <v>0</v>
      </c>
      <c r="H95" s="208">
        <f t="shared" si="91"/>
        <v>0</v>
      </c>
      <c r="I95" s="209">
        <f t="shared" si="91"/>
        <v>0</v>
      </c>
      <c r="J95" s="210"/>
      <c r="K95" s="225"/>
      <c r="L95" s="246"/>
      <c r="M95" s="226">
        <f t="shared" si="92"/>
        <v>0</v>
      </c>
      <c r="N95" s="226">
        <f t="shared" si="92"/>
        <v>0</v>
      </c>
      <c r="O95" s="232">
        <f t="shared" si="94"/>
        <v>0</v>
      </c>
      <c r="P95" s="393"/>
      <c r="Q95" s="390"/>
      <c r="R95" s="391">
        <f t="shared" si="93"/>
        <v>0</v>
      </c>
      <c r="S95" s="391">
        <f t="shared" si="93"/>
        <v>0</v>
      </c>
      <c r="T95" s="232">
        <f t="shared" si="95"/>
        <v>0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</row>
    <row r="96" spans="1:40" ht="12.5" x14ac:dyDescent="0.25">
      <c r="A96" s="507" t="s">
        <v>161</v>
      </c>
      <c r="B96" s="65" t="s">
        <v>27</v>
      </c>
      <c r="C96" s="633"/>
      <c r="D96" s="634"/>
      <c r="E96" s="635"/>
      <c r="F96" s="66">
        <f t="shared" ref="F96:L96" si="96">SUM(F97:F101)</f>
        <v>0</v>
      </c>
      <c r="G96" s="67">
        <f t="shared" si="96"/>
        <v>0</v>
      </c>
      <c r="H96" s="138">
        <f t="shared" si="96"/>
        <v>0</v>
      </c>
      <c r="I96" s="139">
        <f t="shared" si="96"/>
        <v>0</v>
      </c>
      <c r="J96" s="140"/>
      <c r="K96" s="502">
        <f t="shared" si="96"/>
        <v>0</v>
      </c>
      <c r="L96" s="503">
        <f t="shared" si="96"/>
        <v>0</v>
      </c>
      <c r="M96" s="504">
        <f t="shared" ref="M96:N96" si="97">SUM(M97:M101)</f>
        <v>0</v>
      </c>
      <c r="N96" s="504">
        <f t="shared" si="97"/>
        <v>0</v>
      </c>
      <c r="O96" s="344">
        <f t="shared" si="94"/>
        <v>0</v>
      </c>
      <c r="P96" s="407">
        <f t="shared" ref="P96:S96" si="98">SUM(P97:P101)</f>
        <v>0</v>
      </c>
      <c r="Q96" s="408">
        <f t="shared" si="98"/>
        <v>0</v>
      </c>
      <c r="R96" s="409">
        <f t="shared" si="98"/>
        <v>0</v>
      </c>
      <c r="S96" s="409">
        <f t="shared" si="98"/>
        <v>0</v>
      </c>
      <c r="T96" s="344">
        <f t="shared" si="95"/>
        <v>0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</row>
    <row r="97" spans="1:40" ht="12.5" x14ac:dyDescent="0.25">
      <c r="A97" s="72" t="s">
        <v>162</v>
      </c>
      <c r="B97" s="59"/>
      <c r="C97" s="60"/>
      <c r="D97" s="60"/>
      <c r="E97" s="59"/>
      <c r="F97" s="25">
        <f t="shared" ref="F97:F101" si="99">D97*E97</f>
        <v>0</v>
      </c>
      <c r="G97" s="74">
        <f>F97*'Consolidated Budget'!$C$9</f>
        <v>0</v>
      </c>
      <c r="H97" s="205">
        <f t="shared" ref="H97:I101" si="100">F97*$J$8</f>
        <v>0</v>
      </c>
      <c r="I97" s="206">
        <f t="shared" si="100"/>
        <v>0</v>
      </c>
      <c r="J97" s="207"/>
      <c r="K97" s="258"/>
      <c r="L97" s="259"/>
      <c r="M97" s="501">
        <f t="shared" ref="M97:N101" si="101">H97-K97</f>
        <v>0</v>
      </c>
      <c r="N97" s="501">
        <f t="shared" si="101"/>
        <v>0</v>
      </c>
      <c r="O97" s="480">
        <f t="shared" si="94"/>
        <v>0</v>
      </c>
      <c r="P97" s="403"/>
      <c r="Q97" s="384"/>
      <c r="R97" s="385">
        <f t="shared" ref="R97:S101" si="102">H97-P97</f>
        <v>0</v>
      </c>
      <c r="S97" s="385">
        <f t="shared" si="102"/>
        <v>0</v>
      </c>
      <c r="T97" s="452">
        <f t="shared" si="95"/>
        <v>0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</row>
    <row r="98" spans="1:40" ht="12.5" x14ac:dyDescent="0.25">
      <c r="A98" s="72" t="s">
        <v>163</v>
      </c>
      <c r="B98" s="59"/>
      <c r="C98" s="60"/>
      <c r="D98" s="60"/>
      <c r="E98" s="59"/>
      <c r="F98" s="25">
        <f t="shared" si="99"/>
        <v>0</v>
      </c>
      <c r="G98" s="74">
        <f>F98*'Consolidated Budget'!$C$9</f>
        <v>0</v>
      </c>
      <c r="H98" s="197">
        <f t="shared" si="100"/>
        <v>0</v>
      </c>
      <c r="I98" s="25">
        <f t="shared" si="100"/>
        <v>0</v>
      </c>
      <c r="J98" s="198"/>
      <c r="K98" s="223"/>
      <c r="L98" s="229"/>
      <c r="M98" s="224">
        <f t="shared" si="101"/>
        <v>0</v>
      </c>
      <c r="N98" s="224">
        <f t="shared" si="101"/>
        <v>0</v>
      </c>
      <c r="O98" s="231">
        <f t="shared" si="94"/>
        <v>0</v>
      </c>
      <c r="P98" s="392"/>
      <c r="Q98" s="387"/>
      <c r="R98" s="388">
        <f t="shared" si="102"/>
        <v>0</v>
      </c>
      <c r="S98" s="388">
        <f t="shared" si="102"/>
        <v>0</v>
      </c>
      <c r="T98" s="231">
        <f t="shared" si="95"/>
        <v>0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</row>
    <row r="99" spans="1:40" ht="12.5" x14ac:dyDescent="0.25">
      <c r="A99" s="72" t="s">
        <v>164</v>
      </c>
      <c r="B99" s="59"/>
      <c r="C99" s="60"/>
      <c r="D99" s="60"/>
      <c r="E99" s="59"/>
      <c r="F99" s="25">
        <f t="shared" si="99"/>
        <v>0</v>
      </c>
      <c r="G99" s="74">
        <f>F99*'Consolidated Budget'!$C$9</f>
        <v>0</v>
      </c>
      <c r="H99" s="197">
        <f t="shared" si="100"/>
        <v>0</v>
      </c>
      <c r="I99" s="25">
        <f t="shared" si="100"/>
        <v>0</v>
      </c>
      <c r="J99" s="198"/>
      <c r="K99" s="223"/>
      <c r="L99" s="229"/>
      <c r="M99" s="224">
        <f t="shared" si="101"/>
        <v>0</v>
      </c>
      <c r="N99" s="224">
        <f t="shared" si="101"/>
        <v>0</v>
      </c>
      <c r="O99" s="231">
        <f t="shared" si="94"/>
        <v>0</v>
      </c>
      <c r="P99" s="392"/>
      <c r="Q99" s="387"/>
      <c r="R99" s="388">
        <f t="shared" si="102"/>
        <v>0</v>
      </c>
      <c r="S99" s="388">
        <f t="shared" si="102"/>
        <v>0</v>
      </c>
      <c r="T99" s="231">
        <f t="shared" si="95"/>
        <v>0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</row>
    <row r="100" spans="1:40" ht="12.5" x14ac:dyDescent="0.25">
      <c r="A100" s="72" t="s">
        <v>165</v>
      </c>
      <c r="B100" s="59"/>
      <c r="C100" s="60"/>
      <c r="D100" s="60"/>
      <c r="E100" s="59"/>
      <c r="F100" s="25">
        <f t="shared" si="99"/>
        <v>0</v>
      </c>
      <c r="G100" s="74">
        <f>F100*'Consolidated Budget'!$C$9</f>
        <v>0</v>
      </c>
      <c r="H100" s="197">
        <f t="shared" si="100"/>
        <v>0</v>
      </c>
      <c r="I100" s="25">
        <f t="shared" si="100"/>
        <v>0</v>
      </c>
      <c r="J100" s="198"/>
      <c r="K100" s="223"/>
      <c r="L100" s="229"/>
      <c r="M100" s="224">
        <f t="shared" si="101"/>
        <v>0</v>
      </c>
      <c r="N100" s="224">
        <f t="shared" si="101"/>
        <v>0</v>
      </c>
      <c r="O100" s="231">
        <f t="shared" si="94"/>
        <v>0</v>
      </c>
      <c r="P100" s="392"/>
      <c r="Q100" s="387"/>
      <c r="R100" s="388">
        <f t="shared" si="102"/>
        <v>0</v>
      </c>
      <c r="S100" s="388">
        <f t="shared" si="102"/>
        <v>0</v>
      </c>
      <c r="T100" s="231">
        <f t="shared" si="95"/>
        <v>0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</row>
    <row r="101" spans="1:40" ht="12.5" x14ac:dyDescent="0.25">
      <c r="A101" s="72" t="s">
        <v>166</v>
      </c>
      <c r="B101" s="59"/>
      <c r="C101" s="60"/>
      <c r="D101" s="60"/>
      <c r="E101" s="59"/>
      <c r="F101" s="25">
        <f t="shared" si="99"/>
        <v>0</v>
      </c>
      <c r="G101" s="74">
        <f>F101*'Consolidated Budget'!$C$9</f>
        <v>0</v>
      </c>
      <c r="H101" s="197">
        <f t="shared" si="100"/>
        <v>0</v>
      </c>
      <c r="I101" s="25">
        <f t="shared" si="100"/>
        <v>0</v>
      </c>
      <c r="J101" s="250"/>
      <c r="K101" s="225"/>
      <c r="L101" s="246"/>
      <c r="M101" s="226">
        <f t="shared" si="101"/>
        <v>0</v>
      </c>
      <c r="N101" s="226">
        <f t="shared" si="101"/>
        <v>0</v>
      </c>
      <c r="O101" s="232">
        <f t="shared" si="94"/>
        <v>0</v>
      </c>
      <c r="P101" s="393"/>
      <c r="Q101" s="390"/>
      <c r="R101" s="391">
        <f t="shared" si="102"/>
        <v>0</v>
      </c>
      <c r="S101" s="391">
        <f t="shared" si="102"/>
        <v>0</v>
      </c>
      <c r="T101" s="232">
        <f t="shared" si="95"/>
        <v>0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</row>
    <row r="102" spans="1:40" ht="13.5" thickBot="1" x14ac:dyDescent="0.35">
      <c r="A102" s="508"/>
      <c r="B102" s="509" t="s">
        <v>167</v>
      </c>
      <c r="C102" s="638"/>
      <c r="D102" s="639"/>
      <c r="E102" s="640"/>
      <c r="F102" s="90">
        <f t="shared" ref="F102:N102" si="103">F30+F36+F42+F48+F54+F60+F66+F72+F78+F84+F90+F96</f>
        <v>0</v>
      </c>
      <c r="G102" s="137">
        <f t="shared" si="103"/>
        <v>0</v>
      </c>
      <c r="H102" s="281">
        <f>H30+H36+H42+H48+H54+H60+H66+H72+H78+H84+H90+H96</f>
        <v>0</v>
      </c>
      <c r="I102" s="282">
        <f t="shared" si="103"/>
        <v>0</v>
      </c>
      <c r="J102" s="283"/>
      <c r="K102" s="284">
        <f t="shared" si="103"/>
        <v>0</v>
      </c>
      <c r="L102" s="285">
        <f t="shared" si="103"/>
        <v>0</v>
      </c>
      <c r="M102" s="286">
        <f t="shared" si="103"/>
        <v>0</v>
      </c>
      <c r="N102" s="286">
        <f t="shared" si="103"/>
        <v>0</v>
      </c>
      <c r="O102" s="295">
        <f t="shared" si="94"/>
        <v>0</v>
      </c>
      <c r="P102" s="411">
        <f t="shared" ref="P102:S102" si="104">P30+P36+P42+P48+P54+P60+P66+P72+P78+P84+P90+P96</f>
        <v>0</v>
      </c>
      <c r="Q102" s="412">
        <f t="shared" si="104"/>
        <v>0</v>
      </c>
      <c r="R102" s="413">
        <f t="shared" si="104"/>
        <v>0</v>
      </c>
      <c r="S102" s="413">
        <f t="shared" si="104"/>
        <v>0</v>
      </c>
      <c r="T102" s="295">
        <f t="shared" si="95"/>
        <v>0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</row>
    <row r="103" spans="1:40" ht="13.5" thickBot="1" x14ac:dyDescent="0.35">
      <c r="A103" s="7"/>
      <c r="B103" s="3"/>
      <c r="C103" s="11"/>
      <c r="D103" s="3"/>
      <c r="E103" s="5"/>
      <c r="F103" s="6"/>
      <c r="G103" s="6"/>
      <c r="H103" s="510"/>
      <c r="I103" s="6"/>
      <c r="J103" s="511"/>
      <c r="K103" s="291"/>
      <c r="L103" s="292"/>
      <c r="M103" s="293"/>
      <c r="N103" s="293"/>
      <c r="O103" s="294"/>
      <c r="P103" s="414"/>
      <c r="Q103" s="380"/>
      <c r="R103" s="381"/>
      <c r="S103" s="381"/>
      <c r="T103" s="454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</row>
    <row r="104" spans="1:40" ht="13.5" thickBot="1" x14ac:dyDescent="0.35">
      <c r="A104" s="260">
        <v>3</v>
      </c>
      <c r="B104" s="261" t="s">
        <v>168</v>
      </c>
      <c r="C104" s="262"/>
      <c r="D104" s="263"/>
      <c r="E104" s="580"/>
      <c r="F104" s="265"/>
      <c r="G104" s="266"/>
      <c r="H104" s="267"/>
      <c r="I104" s="268"/>
      <c r="J104" s="266"/>
      <c r="K104" s="247"/>
      <c r="L104" s="248"/>
      <c r="M104" s="249"/>
      <c r="N104" s="249"/>
      <c r="O104" s="287"/>
      <c r="P104" s="415"/>
      <c r="Q104" s="398"/>
      <c r="R104" s="399"/>
      <c r="S104" s="399"/>
      <c r="T104" s="33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</row>
    <row r="105" spans="1:40" ht="12.5" x14ac:dyDescent="0.25">
      <c r="A105" s="507" t="s">
        <v>169</v>
      </c>
      <c r="B105" s="65" t="s">
        <v>30</v>
      </c>
      <c r="C105" s="633"/>
      <c r="D105" s="634"/>
      <c r="E105" s="635"/>
      <c r="F105" s="66">
        <f>SUM(F106:F108)</f>
        <v>0</v>
      </c>
      <c r="G105" s="67">
        <f>SUM(G106:G108)</f>
        <v>0</v>
      </c>
      <c r="H105" s="243">
        <f>SUM(H106:H108)</f>
        <v>0</v>
      </c>
      <c r="I105" s="244">
        <f>SUM(I106:I108)</f>
        <v>0</v>
      </c>
      <c r="J105" s="245"/>
      <c r="K105" s="317">
        <f>SUM(K106:K108)</f>
        <v>0</v>
      </c>
      <c r="L105" s="318">
        <f>SUM(L106:L108)</f>
        <v>0</v>
      </c>
      <c r="M105" s="512">
        <f>SUM(M106:M108)</f>
        <v>0</v>
      </c>
      <c r="N105" s="512">
        <f>SUM(N106:N108)</f>
        <v>0</v>
      </c>
      <c r="O105" s="343">
        <f t="shared" ref="O105:O114" si="105">IFERROR(L105/I105,0)</f>
        <v>0</v>
      </c>
      <c r="P105" s="416">
        <f>SUM(P106:P108)</f>
        <v>0</v>
      </c>
      <c r="Q105" s="417">
        <f>SUM(Q106:Q108)</f>
        <v>0</v>
      </c>
      <c r="R105" s="418">
        <f>SUM(R106:R108)</f>
        <v>0</v>
      </c>
      <c r="S105" s="418">
        <f>SUM(S106:S108)</f>
        <v>0</v>
      </c>
      <c r="T105" s="455">
        <f t="shared" ref="T105:T114" si="106">IFERROR(Q105/I105,0)</f>
        <v>0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</row>
    <row r="106" spans="1:40" ht="12.5" x14ac:dyDescent="0.25">
      <c r="A106" s="72" t="s">
        <v>170</v>
      </c>
      <c r="B106" s="59" t="s">
        <v>171</v>
      </c>
      <c r="C106" s="60"/>
      <c r="D106" s="60"/>
      <c r="E106" s="59"/>
      <c r="F106" s="25">
        <f t="shared" ref="F106:F108" si="107">D106*E106</f>
        <v>0</v>
      </c>
      <c r="G106" s="74">
        <f>F106*'Consolidated Budget'!$C$9</f>
        <v>0</v>
      </c>
      <c r="H106" s="205">
        <f t="shared" ref="H106:I108" si="108">F106*$J$8</f>
        <v>0</v>
      </c>
      <c r="I106" s="206">
        <f t="shared" si="108"/>
        <v>0</v>
      </c>
      <c r="J106" s="207"/>
      <c r="K106" s="220"/>
      <c r="L106" s="212"/>
      <c r="M106" s="222">
        <f t="shared" ref="M106:N106" si="109">H106-K106</f>
        <v>0</v>
      </c>
      <c r="N106" s="222">
        <f t="shared" si="109"/>
        <v>0</v>
      </c>
      <c r="O106" s="234">
        <f t="shared" si="105"/>
        <v>0</v>
      </c>
      <c r="P106" s="410"/>
      <c r="Q106" s="384"/>
      <c r="R106" s="385">
        <f t="shared" ref="R106:S108" si="110">H106-P106</f>
        <v>0</v>
      </c>
      <c r="S106" s="385">
        <f t="shared" si="110"/>
        <v>0</v>
      </c>
      <c r="T106" s="234">
        <f t="shared" si="106"/>
        <v>0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</row>
    <row r="107" spans="1:40" ht="12.5" x14ac:dyDescent="0.25">
      <c r="A107" s="72" t="s">
        <v>172</v>
      </c>
      <c r="B107" s="59" t="s">
        <v>173</v>
      </c>
      <c r="C107" s="60"/>
      <c r="D107" s="60"/>
      <c r="E107" s="59"/>
      <c r="F107" s="25">
        <f t="shared" si="107"/>
        <v>0</v>
      </c>
      <c r="G107" s="74">
        <f>F107*'Consolidated Budget'!$C$9</f>
        <v>0</v>
      </c>
      <c r="H107" s="475">
        <f t="shared" si="108"/>
        <v>0</v>
      </c>
      <c r="I107" s="476">
        <f t="shared" si="108"/>
        <v>0</v>
      </c>
      <c r="J107" s="477"/>
      <c r="K107" s="220"/>
      <c r="L107" s="212"/>
      <c r="M107" s="222"/>
      <c r="N107" s="222"/>
      <c r="O107" s="234"/>
      <c r="P107" s="410"/>
      <c r="Q107" s="384"/>
      <c r="R107" s="385">
        <f t="shared" si="110"/>
        <v>0</v>
      </c>
      <c r="S107" s="385">
        <f t="shared" si="110"/>
        <v>0</v>
      </c>
      <c r="T107" s="234">
        <f t="shared" si="106"/>
        <v>0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</row>
    <row r="108" spans="1:40" ht="12.5" x14ac:dyDescent="0.25">
      <c r="A108" s="72" t="s">
        <v>174</v>
      </c>
      <c r="B108" s="59" t="s">
        <v>175</v>
      </c>
      <c r="C108" s="60"/>
      <c r="D108" s="60"/>
      <c r="E108" s="59"/>
      <c r="F108" s="25">
        <f t="shared" si="107"/>
        <v>0</v>
      </c>
      <c r="G108" s="74">
        <f>F108*'Consolidated Budget'!$C$9</f>
        <v>0</v>
      </c>
      <c r="H108" s="475">
        <f t="shared" si="108"/>
        <v>0</v>
      </c>
      <c r="I108" s="476">
        <f t="shared" si="108"/>
        <v>0</v>
      </c>
      <c r="J108" s="477"/>
      <c r="K108" s="220"/>
      <c r="L108" s="212"/>
      <c r="M108" s="222"/>
      <c r="N108" s="222"/>
      <c r="O108" s="234"/>
      <c r="P108" s="410"/>
      <c r="Q108" s="384"/>
      <c r="R108" s="385">
        <f t="shared" si="110"/>
        <v>0</v>
      </c>
      <c r="S108" s="385">
        <f t="shared" si="110"/>
        <v>0</v>
      </c>
      <c r="T108" s="234">
        <f t="shared" si="106"/>
        <v>0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</row>
    <row r="109" spans="1:40" ht="12.5" x14ac:dyDescent="0.25">
      <c r="A109" s="507" t="s">
        <v>176</v>
      </c>
      <c r="B109" s="65" t="s">
        <v>32</v>
      </c>
      <c r="C109" s="633"/>
      <c r="D109" s="634"/>
      <c r="E109" s="635"/>
      <c r="F109" s="141">
        <f t="shared" ref="F109:L109" si="111">SUM(F110:F113)</f>
        <v>0</v>
      </c>
      <c r="G109" s="142">
        <f t="shared" si="111"/>
        <v>0</v>
      </c>
      <c r="H109" s="143">
        <f t="shared" si="111"/>
        <v>0</v>
      </c>
      <c r="I109" s="251">
        <f t="shared" si="111"/>
        <v>0</v>
      </c>
      <c r="J109" s="252"/>
      <c r="K109" s="319">
        <f t="shared" si="111"/>
        <v>0</v>
      </c>
      <c r="L109" s="320">
        <f t="shared" si="111"/>
        <v>0</v>
      </c>
      <c r="M109" s="513">
        <f t="shared" ref="M109:N109" si="112">SUM(M110:M113)</f>
        <v>0</v>
      </c>
      <c r="N109" s="513">
        <f t="shared" si="112"/>
        <v>0</v>
      </c>
      <c r="O109" s="453">
        <f t="shared" si="105"/>
        <v>0</v>
      </c>
      <c r="P109" s="419">
        <f t="shared" ref="P109:S109" si="113">SUM(P110:P113)</f>
        <v>0</v>
      </c>
      <c r="Q109" s="420">
        <f t="shared" si="113"/>
        <v>0</v>
      </c>
      <c r="R109" s="421">
        <f t="shared" si="113"/>
        <v>0</v>
      </c>
      <c r="S109" s="421">
        <f t="shared" si="113"/>
        <v>0</v>
      </c>
      <c r="T109" s="456">
        <f t="shared" si="106"/>
        <v>0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1:40" ht="12.5" x14ac:dyDescent="0.25">
      <c r="A110" s="72" t="s">
        <v>177</v>
      </c>
      <c r="B110" s="59" t="s">
        <v>178</v>
      </c>
      <c r="C110" s="60"/>
      <c r="D110" s="60"/>
      <c r="E110" s="59"/>
      <c r="F110" s="25">
        <f t="shared" ref="F110:F113" si="114">D110*E110</f>
        <v>0</v>
      </c>
      <c r="G110" s="74">
        <f>F110*'Consolidated Budget'!$C$9</f>
        <v>0</v>
      </c>
      <c r="H110" s="205">
        <f t="shared" ref="H110:I113" si="115">F110*$J$8</f>
        <v>0</v>
      </c>
      <c r="I110" s="206">
        <f t="shared" si="115"/>
        <v>0</v>
      </c>
      <c r="J110" s="207"/>
      <c r="K110" s="220"/>
      <c r="L110" s="212"/>
      <c r="M110" s="222">
        <f t="shared" ref="M110:N113" si="116">H110-K110</f>
        <v>0</v>
      </c>
      <c r="N110" s="222">
        <f t="shared" si="116"/>
        <v>0</v>
      </c>
      <c r="O110" s="234">
        <f t="shared" si="105"/>
        <v>0</v>
      </c>
      <c r="P110" s="410"/>
      <c r="Q110" s="384"/>
      <c r="R110" s="385">
        <f t="shared" ref="R110:S113" si="117">H110-P110</f>
        <v>0</v>
      </c>
      <c r="S110" s="385">
        <f t="shared" si="117"/>
        <v>0</v>
      </c>
      <c r="T110" s="234">
        <f t="shared" si="106"/>
        <v>0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1:40" ht="12.5" x14ac:dyDescent="0.25">
      <c r="A111" s="72" t="s">
        <v>179</v>
      </c>
      <c r="B111" s="59" t="s">
        <v>180</v>
      </c>
      <c r="C111" s="60"/>
      <c r="D111" s="60"/>
      <c r="E111" s="59"/>
      <c r="F111" s="25">
        <f t="shared" si="114"/>
        <v>0</v>
      </c>
      <c r="G111" s="74">
        <f>F111*'Consolidated Budget'!$C$9</f>
        <v>0</v>
      </c>
      <c r="H111" s="197">
        <f t="shared" si="115"/>
        <v>0</v>
      </c>
      <c r="I111" s="25">
        <f t="shared" si="115"/>
        <v>0</v>
      </c>
      <c r="J111" s="198"/>
      <c r="K111" s="223"/>
      <c r="L111" s="229"/>
      <c r="M111" s="224">
        <f t="shared" si="116"/>
        <v>0</v>
      </c>
      <c r="N111" s="224">
        <f t="shared" si="116"/>
        <v>0</v>
      </c>
      <c r="O111" s="231">
        <f t="shared" si="105"/>
        <v>0</v>
      </c>
      <c r="P111" s="392"/>
      <c r="Q111" s="387"/>
      <c r="R111" s="388">
        <f t="shared" si="117"/>
        <v>0</v>
      </c>
      <c r="S111" s="388">
        <f t="shared" si="117"/>
        <v>0</v>
      </c>
      <c r="T111" s="231">
        <f t="shared" si="106"/>
        <v>0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  <row r="112" spans="1:40" ht="12.5" x14ac:dyDescent="0.25">
      <c r="A112" s="72" t="s">
        <v>181</v>
      </c>
      <c r="B112" s="59" t="s">
        <v>182</v>
      </c>
      <c r="C112" s="60"/>
      <c r="D112" s="60"/>
      <c r="E112" s="59"/>
      <c r="F112" s="25">
        <f t="shared" si="114"/>
        <v>0</v>
      </c>
      <c r="G112" s="74">
        <f>F112*'Consolidated Budget'!$C$9</f>
        <v>0</v>
      </c>
      <c r="H112" s="197">
        <f t="shared" si="115"/>
        <v>0</v>
      </c>
      <c r="I112" s="25">
        <f t="shared" si="115"/>
        <v>0</v>
      </c>
      <c r="J112" s="198"/>
      <c r="K112" s="223"/>
      <c r="L112" s="229"/>
      <c r="M112" s="224">
        <f t="shared" si="116"/>
        <v>0</v>
      </c>
      <c r="N112" s="224">
        <f t="shared" si="116"/>
        <v>0</v>
      </c>
      <c r="O112" s="231">
        <f t="shared" si="105"/>
        <v>0</v>
      </c>
      <c r="P112" s="392"/>
      <c r="Q112" s="387"/>
      <c r="R112" s="388">
        <f t="shared" si="117"/>
        <v>0</v>
      </c>
      <c r="S112" s="388">
        <f t="shared" si="117"/>
        <v>0</v>
      </c>
      <c r="T112" s="231">
        <f t="shared" si="106"/>
        <v>0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1:40" ht="12.5" x14ac:dyDescent="0.25">
      <c r="A113" s="72" t="s">
        <v>183</v>
      </c>
      <c r="B113" s="59" t="s">
        <v>184</v>
      </c>
      <c r="C113" s="60"/>
      <c r="D113" s="60"/>
      <c r="E113" s="59"/>
      <c r="F113" s="25">
        <f t="shared" si="114"/>
        <v>0</v>
      </c>
      <c r="G113" s="74">
        <f>F113*'Consolidated Budget'!$C$9</f>
        <v>0</v>
      </c>
      <c r="H113" s="208">
        <f t="shared" si="115"/>
        <v>0</v>
      </c>
      <c r="I113" s="209">
        <f t="shared" si="115"/>
        <v>0</v>
      </c>
      <c r="J113" s="210"/>
      <c r="K113" s="225"/>
      <c r="L113" s="246"/>
      <c r="M113" s="226">
        <f t="shared" si="116"/>
        <v>0</v>
      </c>
      <c r="N113" s="226">
        <f t="shared" si="116"/>
        <v>0</v>
      </c>
      <c r="O113" s="232">
        <f t="shared" si="105"/>
        <v>0</v>
      </c>
      <c r="P113" s="393"/>
      <c r="Q113" s="390"/>
      <c r="R113" s="391">
        <f t="shared" si="117"/>
        <v>0</v>
      </c>
      <c r="S113" s="391">
        <f t="shared" si="117"/>
        <v>0</v>
      </c>
      <c r="T113" s="232">
        <f t="shared" si="106"/>
        <v>0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1:40" ht="13.5" thickBot="1" x14ac:dyDescent="0.35">
      <c r="A114" s="514"/>
      <c r="B114" s="515" t="s">
        <v>185</v>
      </c>
      <c r="C114" s="516"/>
      <c r="D114" s="517"/>
      <c r="E114" s="581"/>
      <c r="F114" s="519">
        <f>F105+F109</f>
        <v>0</v>
      </c>
      <c r="G114" s="519">
        <f>G105+G109</f>
        <v>0</v>
      </c>
      <c r="H114" s="269">
        <f>H105+H109</f>
        <v>0</v>
      </c>
      <c r="I114" s="270">
        <f>I105+I109</f>
        <v>0</v>
      </c>
      <c r="J114" s="271"/>
      <c r="K114" s="284">
        <f>K105+K109</f>
        <v>0</v>
      </c>
      <c r="L114" s="285">
        <f>L105+L109</f>
        <v>0</v>
      </c>
      <c r="M114" s="296">
        <f>M105+M109</f>
        <v>0</v>
      </c>
      <c r="N114" s="296">
        <f>N105+N109</f>
        <v>0</v>
      </c>
      <c r="O114" s="520">
        <f t="shared" si="105"/>
        <v>0</v>
      </c>
      <c r="P114" s="422">
        <f>P105+P109</f>
        <v>0</v>
      </c>
      <c r="Q114" s="423">
        <f>Q105+Q109</f>
        <v>0</v>
      </c>
      <c r="R114" s="424">
        <f>R105+R109</f>
        <v>0</v>
      </c>
      <c r="S114" s="424">
        <f>S105+S109</f>
        <v>0</v>
      </c>
      <c r="T114" s="457">
        <f t="shared" si="106"/>
        <v>0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1:40" ht="13" thickBot="1" x14ac:dyDescent="0.3">
      <c r="A115" s="3"/>
      <c r="B115" s="91"/>
      <c r="C115" s="3"/>
      <c r="D115" s="5"/>
      <c r="E115" s="6"/>
      <c r="F115" s="6"/>
      <c r="G115" s="3"/>
      <c r="H115" s="521"/>
      <c r="I115" s="3"/>
      <c r="J115" s="522"/>
      <c r="K115" s="297"/>
      <c r="L115" s="298"/>
      <c r="M115" s="298"/>
      <c r="N115" s="298"/>
      <c r="O115" s="335"/>
      <c r="P115" s="445"/>
      <c r="Q115" s="446"/>
      <c r="R115" s="446"/>
      <c r="S115" s="446"/>
      <c r="T115" s="458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1:40" ht="13.5" thickBot="1" x14ac:dyDescent="0.35">
      <c r="A116" s="260">
        <v>4</v>
      </c>
      <c r="B116" s="261" t="s">
        <v>186</v>
      </c>
      <c r="C116" s="262"/>
      <c r="D116" s="263"/>
      <c r="E116" s="580"/>
      <c r="F116" s="265"/>
      <c r="G116" s="266"/>
      <c r="H116" s="267"/>
      <c r="I116" s="268"/>
      <c r="J116" s="266"/>
      <c r="K116" s="247"/>
      <c r="L116" s="248"/>
      <c r="M116" s="249"/>
      <c r="N116" s="249"/>
      <c r="O116" s="336"/>
      <c r="P116" s="415"/>
      <c r="Q116" s="398"/>
      <c r="R116" s="399"/>
      <c r="S116" s="399"/>
      <c r="T116" s="336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  <row r="117" spans="1:40" ht="12.5" x14ac:dyDescent="0.25">
      <c r="A117" s="93" t="s">
        <v>187</v>
      </c>
      <c r="B117" s="59" t="s">
        <v>188</v>
      </c>
      <c r="C117" s="60"/>
      <c r="D117" s="60"/>
      <c r="E117" s="59"/>
      <c r="F117" s="476">
        <f t="shared" ref="F117:F122" si="118">D117*E117</f>
        <v>0</v>
      </c>
      <c r="G117" s="61">
        <f>F117*'Consolidated Budget'!$C$9</f>
        <v>0</v>
      </c>
      <c r="H117" s="253">
        <f t="shared" ref="H117:I122" si="119">F117*$J$8</f>
        <v>0</v>
      </c>
      <c r="I117" s="254">
        <f t="shared" si="119"/>
        <v>0</v>
      </c>
      <c r="J117" s="255"/>
      <c r="K117" s="220"/>
      <c r="L117" s="212"/>
      <c r="M117" s="222">
        <f t="shared" ref="M117:N122" si="120">H117-K117</f>
        <v>0</v>
      </c>
      <c r="N117" s="222">
        <f t="shared" si="120"/>
        <v>0</v>
      </c>
      <c r="O117" s="234">
        <f t="shared" ref="O117:O123" si="121">IFERROR(L117/I117,0)</f>
        <v>0</v>
      </c>
      <c r="P117" s="410"/>
      <c r="Q117" s="384"/>
      <c r="R117" s="385">
        <f t="shared" ref="R117:S122" si="122">H117-P117</f>
        <v>0</v>
      </c>
      <c r="S117" s="385">
        <f t="shared" si="122"/>
        <v>0</v>
      </c>
      <c r="T117" s="234">
        <f t="shared" ref="T117:T123" si="123">IFERROR(Q117/I117,0)</f>
        <v>0</v>
      </c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</row>
    <row r="118" spans="1:40" ht="12.5" x14ac:dyDescent="0.25">
      <c r="A118" s="92" t="s">
        <v>189</v>
      </c>
      <c r="B118" s="59" t="s">
        <v>190</v>
      </c>
      <c r="C118" s="60"/>
      <c r="D118" s="60"/>
      <c r="E118" s="59"/>
      <c r="F118" s="25">
        <f t="shared" si="118"/>
        <v>0</v>
      </c>
      <c r="G118" s="74">
        <f>F118*'Consolidated Budget'!$C$9</f>
        <v>0</v>
      </c>
      <c r="H118" s="197">
        <f t="shared" si="119"/>
        <v>0</v>
      </c>
      <c r="I118" s="25">
        <f t="shared" si="119"/>
        <v>0</v>
      </c>
      <c r="J118" s="198"/>
      <c r="K118" s="223"/>
      <c r="L118" s="229"/>
      <c r="M118" s="224">
        <f t="shared" si="120"/>
        <v>0</v>
      </c>
      <c r="N118" s="224">
        <f t="shared" si="120"/>
        <v>0</v>
      </c>
      <c r="O118" s="231">
        <f t="shared" si="121"/>
        <v>0</v>
      </c>
      <c r="P118" s="392"/>
      <c r="Q118" s="387"/>
      <c r="R118" s="388">
        <f t="shared" si="122"/>
        <v>0</v>
      </c>
      <c r="S118" s="388">
        <f t="shared" si="122"/>
        <v>0</v>
      </c>
      <c r="T118" s="231">
        <f t="shared" si="123"/>
        <v>0</v>
      </c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</row>
    <row r="119" spans="1:40" ht="12.5" x14ac:dyDescent="0.25">
      <c r="A119" s="92" t="s">
        <v>191</v>
      </c>
      <c r="B119" s="59" t="s">
        <v>192</v>
      </c>
      <c r="C119" s="60"/>
      <c r="D119" s="60"/>
      <c r="E119" s="59"/>
      <c r="F119" s="25">
        <f t="shared" si="118"/>
        <v>0</v>
      </c>
      <c r="G119" s="74">
        <f>F119*'Consolidated Budget'!$C$9</f>
        <v>0</v>
      </c>
      <c r="H119" s="197">
        <f t="shared" si="119"/>
        <v>0</v>
      </c>
      <c r="I119" s="25">
        <f t="shared" si="119"/>
        <v>0</v>
      </c>
      <c r="J119" s="198"/>
      <c r="K119" s="223"/>
      <c r="L119" s="229"/>
      <c r="M119" s="224">
        <f t="shared" si="120"/>
        <v>0</v>
      </c>
      <c r="N119" s="224">
        <f t="shared" si="120"/>
        <v>0</v>
      </c>
      <c r="O119" s="231">
        <f t="shared" si="121"/>
        <v>0</v>
      </c>
      <c r="P119" s="392"/>
      <c r="Q119" s="387"/>
      <c r="R119" s="388">
        <f t="shared" si="122"/>
        <v>0</v>
      </c>
      <c r="S119" s="388">
        <f t="shared" si="122"/>
        <v>0</v>
      </c>
      <c r="T119" s="231">
        <f t="shared" si="123"/>
        <v>0</v>
      </c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</row>
    <row r="120" spans="1:40" ht="12.5" x14ac:dyDescent="0.25">
      <c r="A120" s="92" t="s">
        <v>193</v>
      </c>
      <c r="B120" s="59" t="s">
        <v>194</v>
      </c>
      <c r="C120" s="60"/>
      <c r="D120" s="60"/>
      <c r="E120" s="59"/>
      <c r="F120" s="25">
        <f t="shared" si="118"/>
        <v>0</v>
      </c>
      <c r="G120" s="74">
        <f>F120*'Consolidated Budget'!$C$9</f>
        <v>0</v>
      </c>
      <c r="H120" s="197">
        <f t="shared" si="119"/>
        <v>0</v>
      </c>
      <c r="I120" s="25">
        <f t="shared" si="119"/>
        <v>0</v>
      </c>
      <c r="J120" s="198"/>
      <c r="K120" s="223"/>
      <c r="L120" s="229"/>
      <c r="M120" s="224">
        <f t="shared" si="120"/>
        <v>0</v>
      </c>
      <c r="N120" s="224">
        <f t="shared" si="120"/>
        <v>0</v>
      </c>
      <c r="O120" s="231">
        <f t="shared" si="121"/>
        <v>0</v>
      </c>
      <c r="P120" s="392"/>
      <c r="Q120" s="387"/>
      <c r="R120" s="388">
        <f t="shared" si="122"/>
        <v>0</v>
      </c>
      <c r="S120" s="388">
        <f t="shared" si="122"/>
        <v>0</v>
      </c>
      <c r="T120" s="231">
        <f t="shared" si="123"/>
        <v>0</v>
      </c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</row>
    <row r="121" spans="1:40" ht="12.5" x14ac:dyDescent="0.25">
      <c r="A121" s="92" t="s">
        <v>195</v>
      </c>
      <c r="B121" s="59" t="s">
        <v>196</v>
      </c>
      <c r="C121" s="60"/>
      <c r="D121" s="60"/>
      <c r="E121" s="59"/>
      <c r="F121" s="25">
        <f t="shared" si="118"/>
        <v>0</v>
      </c>
      <c r="G121" s="74">
        <f>F121*'Consolidated Budget'!$C$9</f>
        <v>0</v>
      </c>
      <c r="H121" s="197">
        <f t="shared" si="119"/>
        <v>0</v>
      </c>
      <c r="I121" s="25">
        <f t="shared" si="119"/>
        <v>0</v>
      </c>
      <c r="J121" s="198"/>
      <c r="K121" s="223"/>
      <c r="L121" s="229"/>
      <c r="M121" s="224">
        <f t="shared" si="120"/>
        <v>0</v>
      </c>
      <c r="N121" s="224">
        <f t="shared" si="120"/>
        <v>0</v>
      </c>
      <c r="O121" s="231">
        <f t="shared" si="121"/>
        <v>0</v>
      </c>
      <c r="P121" s="392"/>
      <c r="Q121" s="387"/>
      <c r="R121" s="388">
        <f t="shared" si="122"/>
        <v>0</v>
      </c>
      <c r="S121" s="388">
        <f t="shared" si="122"/>
        <v>0</v>
      </c>
      <c r="T121" s="231">
        <f t="shared" si="123"/>
        <v>0</v>
      </c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</row>
    <row r="122" spans="1:40" ht="12.5" x14ac:dyDescent="0.25">
      <c r="A122" s="92" t="s">
        <v>197</v>
      </c>
      <c r="B122" s="59" t="s">
        <v>198</v>
      </c>
      <c r="C122" s="60"/>
      <c r="D122" s="60"/>
      <c r="E122" s="59"/>
      <c r="F122" s="25">
        <f t="shared" si="118"/>
        <v>0</v>
      </c>
      <c r="G122" s="74">
        <f>F122*'Consolidated Budget'!$C$9</f>
        <v>0</v>
      </c>
      <c r="H122" s="208">
        <f t="shared" si="119"/>
        <v>0</v>
      </c>
      <c r="I122" s="209">
        <f t="shared" si="119"/>
        <v>0</v>
      </c>
      <c r="J122" s="210"/>
      <c r="K122" s="225"/>
      <c r="L122" s="246"/>
      <c r="M122" s="226">
        <f t="shared" si="120"/>
        <v>0</v>
      </c>
      <c r="N122" s="226">
        <f t="shared" si="120"/>
        <v>0</v>
      </c>
      <c r="O122" s="232">
        <f t="shared" si="121"/>
        <v>0</v>
      </c>
      <c r="P122" s="393"/>
      <c r="Q122" s="390"/>
      <c r="R122" s="391">
        <f t="shared" si="122"/>
        <v>0</v>
      </c>
      <c r="S122" s="391">
        <f t="shared" si="122"/>
        <v>0</v>
      </c>
      <c r="T122" s="232">
        <f t="shared" si="123"/>
        <v>0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</row>
    <row r="123" spans="1:40" ht="13.5" thickBot="1" x14ac:dyDescent="0.35">
      <c r="A123" s="514"/>
      <c r="B123" s="515" t="s">
        <v>199</v>
      </c>
      <c r="C123" s="516"/>
      <c r="D123" s="517"/>
      <c r="E123" s="581"/>
      <c r="F123" s="519">
        <f t="shared" ref="F123:L123" si="124">SUM(F117:F122)</f>
        <v>0</v>
      </c>
      <c r="G123" s="519">
        <f t="shared" si="124"/>
        <v>0</v>
      </c>
      <c r="H123" s="269">
        <f t="shared" si="124"/>
        <v>0</v>
      </c>
      <c r="I123" s="270">
        <f t="shared" si="124"/>
        <v>0</v>
      </c>
      <c r="J123" s="271"/>
      <c r="K123" s="321">
        <f t="shared" si="124"/>
        <v>0</v>
      </c>
      <c r="L123" s="322">
        <f t="shared" si="124"/>
        <v>0</v>
      </c>
      <c r="M123" s="296">
        <f t="shared" ref="M123:N123" si="125">SUM(M117:M122)</f>
        <v>0</v>
      </c>
      <c r="N123" s="296">
        <f t="shared" si="125"/>
        <v>0</v>
      </c>
      <c r="O123" s="337">
        <f t="shared" si="121"/>
        <v>0</v>
      </c>
      <c r="P123" s="422">
        <f t="shared" ref="P123:S123" si="126">SUM(P117:P122)</f>
        <v>0</v>
      </c>
      <c r="Q123" s="423">
        <f t="shared" si="126"/>
        <v>0</v>
      </c>
      <c r="R123" s="424">
        <f t="shared" si="126"/>
        <v>0</v>
      </c>
      <c r="S123" s="424">
        <f t="shared" si="126"/>
        <v>0</v>
      </c>
      <c r="T123" s="457">
        <f t="shared" si="123"/>
        <v>0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</row>
    <row r="124" spans="1:40" ht="13.5" thickBot="1" x14ac:dyDescent="0.35">
      <c r="A124" s="7"/>
      <c r="B124" s="3"/>
      <c r="C124" s="3"/>
      <c r="D124" s="5"/>
      <c r="E124" s="6"/>
      <c r="F124" s="6"/>
      <c r="G124" s="3"/>
      <c r="H124" s="521"/>
      <c r="I124" s="3"/>
      <c r="J124" s="522"/>
      <c r="K124" s="299"/>
      <c r="L124" s="300"/>
      <c r="M124" s="300"/>
      <c r="N124" s="300"/>
      <c r="O124" s="338"/>
      <c r="P124" s="299"/>
      <c r="Q124" s="298"/>
      <c r="R124" s="298"/>
      <c r="S124" s="298"/>
      <c r="T124" s="338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</row>
    <row r="125" spans="1:40" ht="13.5" thickBot="1" x14ac:dyDescent="0.35">
      <c r="A125" s="260">
        <v>5</v>
      </c>
      <c r="B125" s="261" t="s">
        <v>200</v>
      </c>
      <c r="C125" s="262"/>
      <c r="D125" s="263"/>
      <c r="E125" s="580"/>
      <c r="F125" s="265"/>
      <c r="G125" s="268"/>
      <c r="H125" s="267"/>
      <c r="I125" s="268"/>
      <c r="J125" s="266"/>
      <c r="K125" s="247"/>
      <c r="L125" s="248"/>
      <c r="M125" s="249"/>
      <c r="N125" s="249"/>
      <c r="O125" s="336"/>
      <c r="P125" s="415"/>
      <c r="Q125" s="398"/>
      <c r="R125" s="399"/>
      <c r="S125" s="399"/>
      <c r="T125" s="33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</row>
    <row r="126" spans="1:40" ht="13" x14ac:dyDescent="0.3">
      <c r="A126" s="507" t="s">
        <v>201</v>
      </c>
      <c r="B126" s="65" t="s">
        <v>202</v>
      </c>
      <c r="C126" s="633"/>
      <c r="D126" s="634"/>
      <c r="E126" s="635"/>
      <c r="F126" s="66">
        <f>SUM(F127:F128)</f>
        <v>0</v>
      </c>
      <c r="G126" s="67">
        <f>SUM(G127:G128)</f>
        <v>0</v>
      </c>
      <c r="H126" s="188">
        <f>SUM(H127:H128)</f>
        <v>0</v>
      </c>
      <c r="I126" s="189">
        <f>SUM(I127:I128)</f>
        <v>0</v>
      </c>
      <c r="J126" s="190"/>
      <c r="K126" s="323">
        <f>SUM(K127:K128)</f>
        <v>0</v>
      </c>
      <c r="L126" s="324">
        <f>SUM(L127:L128)</f>
        <v>0</v>
      </c>
      <c r="M126" s="325">
        <f t="shared" ref="M126:N135" si="127">H126-K126</f>
        <v>0</v>
      </c>
      <c r="N126" s="325">
        <f t="shared" si="127"/>
        <v>0</v>
      </c>
      <c r="O126" s="339">
        <f t="shared" ref="O126:O136" si="128">IFERROR(L126/I126,0)</f>
        <v>0</v>
      </c>
      <c r="P126" s="425">
        <f>SUM(P127:P128)</f>
        <v>0</v>
      </c>
      <c r="Q126" s="417">
        <f>SUM(Q127:Q128)</f>
        <v>0</v>
      </c>
      <c r="R126" s="418">
        <f t="shared" ref="R126:S126" si="129">M126-P126</f>
        <v>0</v>
      </c>
      <c r="S126" s="418">
        <f t="shared" si="129"/>
        <v>0</v>
      </c>
      <c r="T126" s="447">
        <f t="shared" ref="T126:T136" si="130">IFERROR(Q126/I126,0)</f>
        <v>0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</row>
    <row r="127" spans="1:40" ht="12.5" x14ac:dyDescent="0.25">
      <c r="A127" s="94" t="s">
        <v>203</v>
      </c>
      <c r="B127" s="59" t="s">
        <v>204</v>
      </c>
      <c r="C127" s="60"/>
      <c r="D127" s="60"/>
      <c r="E127" s="59"/>
      <c r="F127" s="25">
        <f t="shared" ref="F127:F128" si="131">D127*E127</f>
        <v>0</v>
      </c>
      <c r="G127" s="74">
        <f>F127*'Consolidated Budget'!$C$9</f>
        <v>0</v>
      </c>
      <c r="H127" s="194">
        <f t="shared" ref="H127:I128" si="132">F127*$J$8</f>
        <v>0</v>
      </c>
      <c r="I127" s="195">
        <f t="shared" si="132"/>
        <v>0</v>
      </c>
      <c r="J127" s="196"/>
      <c r="K127" s="220"/>
      <c r="L127" s="212"/>
      <c r="M127" s="222">
        <f t="shared" si="127"/>
        <v>0</v>
      </c>
      <c r="N127" s="222">
        <f t="shared" si="127"/>
        <v>0</v>
      </c>
      <c r="O127" s="234">
        <f t="shared" si="128"/>
        <v>0</v>
      </c>
      <c r="P127" s="410"/>
      <c r="Q127" s="384"/>
      <c r="R127" s="385">
        <f t="shared" ref="R127:S128" si="133">H127-P127</f>
        <v>0</v>
      </c>
      <c r="S127" s="385">
        <f t="shared" si="133"/>
        <v>0</v>
      </c>
      <c r="T127" s="234">
        <f t="shared" si="130"/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</row>
    <row r="128" spans="1:40" ht="12.5" x14ac:dyDescent="0.25">
      <c r="A128" s="94" t="s">
        <v>205</v>
      </c>
      <c r="B128" s="59" t="s">
        <v>206</v>
      </c>
      <c r="C128" s="60"/>
      <c r="D128" s="60"/>
      <c r="E128" s="59"/>
      <c r="F128" s="25">
        <f t="shared" si="131"/>
        <v>0</v>
      </c>
      <c r="G128" s="74">
        <f>F128*'Consolidated Budget'!$C$9</f>
        <v>0</v>
      </c>
      <c r="H128" s="199">
        <f t="shared" si="132"/>
        <v>0</v>
      </c>
      <c r="I128" s="200">
        <f t="shared" si="132"/>
        <v>0</v>
      </c>
      <c r="J128" s="201"/>
      <c r="K128" s="225"/>
      <c r="L128" s="246"/>
      <c r="M128" s="226">
        <f t="shared" si="127"/>
        <v>0</v>
      </c>
      <c r="N128" s="226">
        <f t="shared" si="127"/>
        <v>0</v>
      </c>
      <c r="O128" s="232">
        <f t="shared" si="128"/>
        <v>0</v>
      </c>
      <c r="P128" s="393"/>
      <c r="Q128" s="390"/>
      <c r="R128" s="391">
        <f t="shared" si="133"/>
        <v>0</v>
      </c>
      <c r="S128" s="391">
        <f t="shared" si="133"/>
        <v>0</v>
      </c>
      <c r="T128" s="232">
        <f t="shared" si="130"/>
        <v>0</v>
      </c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</row>
    <row r="129" spans="1:40" ht="12.5" x14ac:dyDescent="0.25">
      <c r="A129" s="507" t="s">
        <v>207</v>
      </c>
      <c r="B129" s="65" t="s">
        <v>208</v>
      </c>
      <c r="C129" s="633"/>
      <c r="D129" s="634"/>
      <c r="E129" s="635"/>
      <c r="F129" s="191">
        <f t="shared" ref="F129:L129" si="134">SUM(F130:F131)</f>
        <v>0</v>
      </c>
      <c r="G129" s="192">
        <f t="shared" si="134"/>
        <v>0</v>
      </c>
      <c r="H129" s="193">
        <f t="shared" si="134"/>
        <v>0</v>
      </c>
      <c r="I129" s="67">
        <f t="shared" si="134"/>
        <v>0</v>
      </c>
      <c r="J129" s="192"/>
      <c r="K129" s="193">
        <f t="shared" si="134"/>
        <v>0</v>
      </c>
      <c r="L129" s="67">
        <f t="shared" si="134"/>
        <v>0</v>
      </c>
      <c r="M129" s="504">
        <f t="shared" si="127"/>
        <v>0</v>
      </c>
      <c r="N129" s="504">
        <f t="shared" si="127"/>
        <v>0</v>
      </c>
      <c r="O129" s="344">
        <f t="shared" si="128"/>
        <v>0</v>
      </c>
      <c r="P129" s="419">
        <f t="shared" ref="P129:Q129" si="135">SUM(P130:P131)</f>
        <v>0</v>
      </c>
      <c r="Q129" s="420">
        <f t="shared" si="135"/>
        <v>0</v>
      </c>
      <c r="R129" s="421">
        <f t="shared" ref="R129:S129" si="136">M129-P129</f>
        <v>0</v>
      </c>
      <c r="S129" s="421">
        <f t="shared" si="136"/>
        <v>0</v>
      </c>
      <c r="T129" s="456">
        <f t="shared" si="130"/>
        <v>0</v>
      </c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</row>
    <row r="130" spans="1:40" ht="12.5" x14ac:dyDescent="0.25">
      <c r="A130" s="72" t="s">
        <v>209</v>
      </c>
      <c r="B130" s="59" t="s">
        <v>210</v>
      </c>
      <c r="C130" s="60"/>
      <c r="D130" s="60"/>
      <c r="E130" s="59"/>
      <c r="F130" s="25">
        <f t="shared" ref="F130:F131" si="137">D130*E130</f>
        <v>0</v>
      </c>
      <c r="G130" s="74">
        <f>F130*'Consolidated Budget'!$C$9</f>
        <v>0</v>
      </c>
      <c r="H130" s="194">
        <f t="shared" ref="H130:I131" si="138">F130*$J$8</f>
        <v>0</v>
      </c>
      <c r="I130" s="195">
        <f t="shared" si="138"/>
        <v>0</v>
      </c>
      <c r="J130" s="196"/>
      <c r="K130" s="220"/>
      <c r="L130" s="212"/>
      <c r="M130" s="222">
        <f t="shared" si="127"/>
        <v>0</v>
      </c>
      <c r="N130" s="222">
        <f t="shared" si="127"/>
        <v>0</v>
      </c>
      <c r="O130" s="234">
        <f t="shared" si="128"/>
        <v>0</v>
      </c>
      <c r="P130" s="410"/>
      <c r="Q130" s="384"/>
      <c r="R130" s="385">
        <f t="shared" ref="R130:S131" si="139">H130-P130</f>
        <v>0</v>
      </c>
      <c r="S130" s="385">
        <f t="shared" si="139"/>
        <v>0</v>
      </c>
      <c r="T130" s="234">
        <f t="shared" si="130"/>
        <v>0</v>
      </c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</row>
    <row r="131" spans="1:40" ht="12.5" x14ac:dyDescent="0.25">
      <c r="A131" s="72" t="s">
        <v>211</v>
      </c>
      <c r="B131" s="59" t="s">
        <v>212</v>
      </c>
      <c r="C131" s="60"/>
      <c r="D131" s="60"/>
      <c r="E131" s="59"/>
      <c r="F131" s="25">
        <f t="shared" si="137"/>
        <v>0</v>
      </c>
      <c r="G131" s="74">
        <f>F131*'Consolidated Budget'!$C$9</f>
        <v>0</v>
      </c>
      <c r="H131" s="256">
        <f t="shared" si="138"/>
        <v>0</v>
      </c>
      <c r="I131" s="257">
        <f t="shared" si="138"/>
        <v>0</v>
      </c>
      <c r="J131" s="250"/>
      <c r="K131" s="225"/>
      <c r="L131" s="246"/>
      <c r="M131" s="226">
        <f t="shared" si="127"/>
        <v>0</v>
      </c>
      <c r="N131" s="226">
        <f t="shared" si="127"/>
        <v>0</v>
      </c>
      <c r="O131" s="232">
        <f t="shared" si="128"/>
        <v>0</v>
      </c>
      <c r="P131" s="393"/>
      <c r="Q131" s="390"/>
      <c r="R131" s="391">
        <f t="shared" si="139"/>
        <v>0</v>
      </c>
      <c r="S131" s="391">
        <f t="shared" si="139"/>
        <v>0</v>
      </c>
      <c r="T131" s="232">
        <f t="shared" si="130"/>
        <v>0</v>
      </c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</row>
    <row r="132" spans="1:40" ht="12.5" x14ac:dyDescent="0.25">
      <c r="A132" s="507" t="s">
        <v>213</v>
      </c>
      <c r="B132" s="65" t="s">
        <v>214</v>
      </c>
      <c r="C132" s="633"/>
      <c r="D132" s="634"/>
      <c r="E132" s="635"/>
      <c r="F132" s="66">
        <f t="shared" ref="F132:L132" si="140">SUM(F133:F135)</f>
        <v>0</v>
      </c>
      <c r="G132" s="67">
        <f t="shared" si="140"/>
        <v>0</v>
      </c>
      <c r="H132" s="193">
        <f t="shared" si="140"/>
        <v>0</v>
      </c>
      <c r="I132" s="67">
        <f t="shared" si="140"/>
        <v>0</v>
      </c>
      <c r="J132" s="192"/>
      <c r="K132" s="193">
        <f t="shared" si="140"/>
        <v>0</v>
      </c>
      <c r="L132" s="67">
        <f t="shared" si="140"/>
        <v>0</v>
      </c>
      <c r="M132" s="504">
        <f t="shared" si="127"/>
        <v>0</v>
      </c>
      <c r="N132" s="504">
        <f t="shared" si="127"/>
        <v>0</v>
      </c>
      <c r="O132" s="344">
        <f t="shared" si="128"/>
        <v>0</v>
      </c>
      <c r="P132" s="419">
        <f t="shared" ref="P132:Q132" si="141">SUM(P133:P135)</f>
        <v>0</v>
      </c>
      <c r="Q132" s="420">
        <f t="shared" si="141"/>
        <v>0</v>
      </c>
      <c r="R132" s="421">
        <f t="shared" ref="R132:S132" si="142">M132-P132</f>
        <v>0</v>
      </c>
      <c r="S132" s="421">
        <f t="shared" si="142"/>
        <v>0</v>
      </c>
      <c r="T132" s="456">
        <f t="shared" si="130"/>
        <v>0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</row>
    <row r="133" spans="1:40" ht="12.5" x14ac:dyDescent="0.25">
      <c r="A133" s="72" t="s">
        <v>215</v>
      </c>
      <c r="B133" s="59" t="s">
        <v>216</v>
      </c>
      <c r="C133" s="60"/>
      <c r="D133" s="60"/>
      <c r="E133" s="59"/>
      <c r="F133" s="25">
        <f t="shared" ref="F133:F135" si="143">D133*E133</f>
        <v>0</v>
      </c>
      <c r="G133" s="74">
        <f>F133*'Consolidated Budget'!$C$9</f>
        <v>0</v>
      </c>
      <c r="H133" s="194">
        <f t="shared" ref="H133:I135" si="144">F133*$J$8</f>
        <v>0</v>
      </c>
      <c r="I133" s="195">
        <f t="shared" si="144"/>
        <v>0</v>
      </c>
      <c r="J133" s="196"/>
      <c r="K133" s="220"/>
      <c r="L133" s="212"/>
      <c r="M133" s="222">
        <f t="shared" si="127"/>
        <v>0</v>
      </c>
      <c r="N133" s="222">
        <f t="shared" si="127"/>
        <v>0</v>
      </c>
      <c r="O133" s="234">
        <f t="shared" si="128"/>
        <v>0</v>
      </c>
      <c r="P133" s="410"/>
      <c r="Q133" s="384"/>
      <c r="R133" s="385">
        <f t="shared" ref="R133:S135" si="145">H133-P133</f>
        <v>0</v>
      </c>
      <c r="S133" s="385">
        <f t="shared" si="145"/>
        <v>0</v>
      </c>
      <c r="T133" s="234">
        <f t="shared" si="130"/>
        <v>0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</row>
    <row r="134" spans="1:40" ht="12.5" x14ac:dyDescent="0.25">
      <c r="A134" s="72" t="s">
        <v>217</v>
      </c>
      <c r="B134" s="59" t="s">
        <v>218</v>
      </c>
      <c r="C134" s="60"/>
      <c r="D134" s="60"/>
      <c r="E134" s="59"/>
      <c r="F134" s="25">
        <f t="shared" si="143"/>
        <v>0</v>
      </c>
      <c r="G134" s="74">
        <f>F134*'Consolidated Budget'!$C$9</f>
        <v>0</v>
      </c>
      <c r="H134" s="197">
        <f t="shared" si="144"/>
        <v>0</v>
      </c>
      <c r="I134" s="25">
        <f t="shared" si="144"/>
        <v>0</v>
      </c>
      <c r="J134" s="198"/>
      <c r="K134" s="223"/>
      <c r="L134" s="229"/>
      <c r="M134" s="224">
        <f t="shared" si="127"/>
        <v>0</v>
      </c>
      <c r="N134" s="224">
        <f t="shared" si="127"/>
        <v>0</v>
      </c>
      <c r="O134" s="231">
        <f t="shared" si="128"/>
        <v>0</v>
      </c>
      <c r="P134" s="392"/>
      <c r="Q134" s="387"/>
      <c r="R134" s="388">
        <f t="shared" si="145"/>
        <v>0</v>
      </c>
      <c r="S134" s="388">
        <f t="shared" si="145"/>
        <v>0</v>
      </c>
      <c r="T134" s="231">
        <f t="shared" si="130"/>
        <v>0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</row>
    <row r="135" spans="1:40" ht="12.5" x14ac:dyDescent="0.25">
      <c r="A135" s="72" t="s">
        <v>219</v>
      </c>
      <c r="B135" s="59" t="s">
        <v>220</v>
      </c>
      <c r="C135" s="60"/>
      <c r="D135" s="60"/>
      <c r="E135" s="59"/>
      <c r="F135" s="25">
        <f t="shared" si="143"/>
        <v>0</v>
      </c>
      <c r="G135" s="74">
        <f>F135*'Consolidated Budget'!$C$9</f>
        <v>0</v>
      </c>
      <c r="H135" s="208">
        <f t="shared" si="144"/>
        <v>0</v>
      </c>
      <c r="I135" s="209">
        <f t="shared" si="144"/>
        <v>0</v>
      </c>
      <c r="J135" s="210"/>
      <c r="K135" s="225"/>
      <c r="L135" s="246"/>
      <c r="M135" s="226">
        <f t="shared" si="127"/>
        <v>0</v>
      </c>
      <c r="N135" s="226">
        <f t="shared" si="127"/>
        <v>0</v>
      </c>
      <c r="O135" s="232">
        <f t="shared" si="128"/>
        <v>0</v>
      </c>
      <c r="P135" s="393"/>
      <c r="Q135" s="390"/>
      <c r="R135" s="391">
        <f t="shared" si="145"/>
        <v>0</v>
      </c>
      <c r="S135" s="391">
        <f t="shared" si="145"/>
        <v>0</v>
      </c>
      <c r="T135" s="232">
        <f t="shared" si="130"/>
        <v>0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</row>
    <row r="136" spans="1:40" ht="13.5" thickBot="1" x14ac:dyDescent="0.35">
      <c r="A136" s="514"/>
      <c r="B136" s="515" t="s">
        <v>221</v>
      </c>
      <c r="C136" s="516"/>
      <c r="D136" s="517"/>
      <c r="E136" s="581"/>
      <c r="F136" s="519">
        <f>F126+F129+F132</f>
        <v>0</v>
      </c>
      <c r="G136" s="519">
        <f>G126+G129+G132</f>
        <v>0</v>
      </c>
      <c r="H136" s="269">
        <f>H126+H129+H132</f>
        <v>0</v>
      </c>
      <c r="I136" s="270">
        <f>I126+I129+I132</f>
        <v>0</v>
      </c>
      <c r="J136" s="271"/>
      <c r="K136" s="269">
        <f>K126+K129+K132</f>
        <v>0</v>
      </c>
      <c r="L136" s="270">
        <f>L126+L129+L132</f>
        <v>0</v>
      </c>
      <c r="M136" s="296">
        <f>M126+M129+M132</f>
        <v>0</v>
      </c>
      <c r="N136" s="296">
        <f>N126+N129+N132</f>
        <v>0</v>
      </c>
      <c r="O136" s="295">
        <f t="shared" si="128"/>
        <v>0</v>
      </c>
      <c r="P136" s="426">
        <f>P126+P129+P132</f>
        <v>0</v>
      </c>
      <c r="Q136" s="427">
        <f>Q126+Q129+Q132</f>
        <v>0</v>
      </c>
      <c r="R136" s="428">
        <f>R126+R129+R132</f>
        <v>0</v>
      </c>
      <c r="S136" s="428">
        <f>S126+S129+S132</f>
        <v>0</v>
      </c>
      <c r="T136" s="337">
        <f t="shared" si="130"/>
        <v>0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</row>
    <row r="137" spans="1:40" ht="13.5" thickBot="1" x14ac:dyDescent="0.35">
      <c r="A137" s="7"/>
      <c r="B137" s="95"/>
      <c r="C137" s="3"/>
      <c r="D137" s="5"/>
      <c r="E137" s="6"/>
      <c r="F137" s="96"/>
      <c r="G137" s="96"/>
      <c r="H137" s="523"/>
      <c r="I137" s="96"/>
      <c r="J137" s="524"/>
      <c r="K137" s="301"/>
      <c r="L137" s="302"/>
      <c r="M137" s="302"/>
      <c r="N137" s="302"/>
      <c r="O137" s="340"/>
      <c r="P137" s="429"/>
      <c r="Q137" s="430"/>
      <c r="R137" s="430"/>
      <c r="S137" s="430"/>
      <c r="T137" s="459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</row>
    <row r="138" spans="1:40" ht="13.5" thickBot="1" x14ac:dyDescent="0.35">
      <c r="A138" s="260">
        <v>6</v>
      </c>
      <c r="B138" s="261" t="s">
        <v>222</v>
      </c>
      <c r="C138" s="262"/>
      <c r="D138" s="263"/>
      <c r="E138" s="580"/>
      <c r="F138" s="265"/>
      <c r="G138" s="268"/>
      <c r="H138" s="267"/>
      <c r="I138" s="268"/>
      <c r="J138" s="266"/>
      <c r="K138" s="303"/>
      <c r="L138" s="304"/>
      <c r="M138" s="305"/>
      <c r="N138" s="305"/>
      <c r="O138" s="364"/>
      <c r="P138" s="431"/>
      <c r="Q138" s="432"/>
      <c r="R138" s="433"/>
      <c r="S138" s="433"/>
      <c r="T138" s="460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</row>
    <row r="139" spans="1:40" ht="13" x14ac:dyDescent="0.3">
      <c r="A139" s="72" t="s">
        <v>223</v>
      </c>
      <c r="B139" s="59" t="s">
        <v>224</v>
      </c>
      <c r="C139" s="60"/>
      <c r="D139" s="60"/>
      <c r="E139" s="59"/>
      <c r="F139" s="25">
        <f t="shared" ref="F139:F142" si="146">D139*E139</f>
        <v>0</v>
      </c>
      <c r="G139" s="74">
        <f>F139*'Consolidated Budget'!$C$9</f>
        <v>0</v>
      </c>
      <c r="H139" s="253">
        <f t="shared" ref="H139:I142" si="147">F139*$J$8</f>
        <v>0</v>
      </c>
      <c r="I139" s="254">
        <f t="shared" si="147"/>
        <v>0</v>
      </c>
      <c r="J139" s="255"/>
      <c r="K139" s="237"/>
      <c r="L139" s="238"/>
      <c r="M139" s="311">
        <f t="shared" ref="M139:N142" si="148">H139-K139</f>
        <v>0</v>
      </c>
      <c r="N139" s="311">
        <f t="shared" si="148"/>
        <v>0</v>
      </c>
      <c r="O139" s="234">
        <f t="shared" ref="O139:O145" si="149">IFERROR(L139/I139,0)</f>
        <v>0</v>
      </c>
      <c r="P139" s="434"/>
      <c r="Q139" s="384"/>
      <c r="R139" s="385">
        <f t="shared" ref="R139:S142" si="150">H139-P139</f>
        <v>0</v>
      </c>
      <c r="S139" s="385">
        <f t="shared" si="150"/>
        <v>0</v>
      </c>
      <c r="T139" s="448">
        <f t="shared" ref="T139:T145" si="151">IFERROR(Q139/I139,0)</f>
        <v>0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</row>
    <row r="140" spans="1:40" ht="12.5" x14ac:dyDescent="0.25">
      <c r="A140" s="72" t="s">
        <v>225</v>
      </c>
      <c r="B140" s="59" t="s">
        <v>226</v>
      </c>
      <c r="C140" s="60"/>
      <c r="D140" s="60"/>
      <c r="E140" s="59"/>
      <c r="F140" s="25">
        <f t="shared" si="146"/>
        <v>0</v>
      </c>
      <c r="G140" s="74">
        <f>F140*'Consolidated Budget'!$C$9</f>
        <v>0</v>
      </c>
      <c r="H140" s="197">
        <f t="shared" si="147"/>
        <v>0</v>
      </c>
      <c r="I140" s="25">
        <f t="shared" si="147"/>
        <v>0</v>
      </c>
      <c r="J140" s="198"/>
      <c r="K140" s="223"/>
      <c r="L140" s="229"/>
      <c r="M140" s="224">
        <f t="shared" si="148"/>
        <v>0</v>
      </c>
      <c r="N140" s="224">
        <f t="shared" si="148"/>
        <v>0</v>
      </c>
      <c r="O140" s="231">
        <f t="shared" si="149"/>
        <v>0</v>
      </c>
      <c r="P140" s="392"/>
      <c r="Q140" s="387"/>
      <c r="R140" s="388">
        <f t="shared" si="150"/>
        <v>0</v>
      </c>
      <c r="S140" s="388">
        <f t="shared" si="150"/>
        <v>0</v>
      </c>
      <c r="T140" s="231">
        <f t="shared" si="151"/>
        <v>0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</row>
    <row r="141" spans="1:40" ht="12.5" x14ac:dyDescent="0.25">
      <c r="A141" s="72" t="s">
        <v>227</v>
      </c>
      <c r="B141" s="59" t="s">
        <v>228</v>
      </c>
      <c r="C141" s="60"/>
      <c r="D141" s="60"/>
      <c r="E141" s="59"/>
      <c r="F141" s="25">
        <f t="shared" si="146"/>
        <v>0</v>
      </c>
      <c r="G141" s="74">
        <f>F141*'Consolidated Budget'!$C$9</f>
        <v>0</v>
      </c>
      <c r="H141" s="197">
        <f t="shared" si="147"/>
        <v>0</v>
      </c>
      <c r="I141" s="25">
        <f t="shared" si="147"/>
        <v>0</v>
      </c>
      <c r="J141" s="198"/>
      <c r="K141" s="223"/>
      <c r="L141" s="229"/>
      <c r="M141" s="224">
        <f t="shared" si="148"/>
        <v>0</v>
      </c>
      <c r="N141" s="224">
        <f t="shared" si="148"/>
        <v>0</v>
      </c>
      <c r="O141" s="231">
        <f t="shared" si="149"/>
        <v>0</v>
      </c>
      <c r="P141" s="392"/>
      <c r="Q141" s="387"/>
      <c r="R141" s="388">
        <f t="shared" si="150"/>
        <v>0</v>
      </c>
      <c r="S141" s="388">
        <f t="shared" si="150"/>
        <v>0</v>
      </c>
      <c r="T141" s="231">
        <f t="shared" si="151"/>
        <v>0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</row>
    <row r="142" spans="1:40" ht="25" x14ac:dyDescent="0.25">
      <c r="A142" s="72" t="s">
        <v>229</v>
      </c>
      <c r="B142" s="97" t="s">
        <v>230</v>
      </c>
      <c r="C142" s="60"/>
      <c r="D142" s="60"/>
      <c r="E142" s="59"/>
      <c r="F142" s="25">
        <f t="shared" si="146"/>
        <v>0</v>
      </c>
      <c r="G142" s="74">
        <f>F142*'Consolidated Budget'!$C$9</f>
        <v>0</v>
      </c>
      <c r="H142" s="256">
        <f t="shared" si="147"/>
        <v>0</v>
      </c>
      <c r="I142" s="257">
        <f t="shared" si="147"/>
        <v>0</v>
      </c>
      <c r="J142" s="250"/>
      <c r="K142" s="225"/>
      <c r="L142" s="246"/>
      <c r="M142" s="226">
        <f t="shared" si="148"/>
        <v>0</v>
      </c>
      <c r="N142" s="226">
        <f t="shared" si="148"/>
        <v>0</v>
      </c>
      <c r="O142" s="232">
        <f t="shared" si="149"/>
        <v>0</v>
      </c>
      <c r="P142" s="393"/>
      <c r="Q142" s="390"/>
      <c r="R142" s="391">
        <f t="shared" si="150"/>
        <v>0</v>
      </c>
      <c r="S142" s="391">
        <f t="shared" si="150"/>
        <v>0</v>
      </c>
      <c r="T142" s="232">
        <f t="shared" si="151"/>
        <v>0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</row>
    <row r="143" spans="1:40" ht="13.5" thickBot="1" x14ac:dyDescent="0.35">
      <c r="A143" s="514"/>
      <c r="B143" s="515" t="s">
        <v>231</v>
      </c>
      <c r="C143" s="516"/>
      <c r="D143" s="517"/>
      <c r="E143" s="581"/>
      <c r="F143" s="519">
        <f t="shared" ref="F143:L143" si="152">SUM(F139:F142)</f>
        <v>0</v>
      </c>
      <c r="G143" s="519">
        <f t="shared" si="152"/>
        <v>0</v>
      </c>
      <c r="H143" s="269">
        <f t="shared" si="152"/>
        <v>0</v>
      </c>
      <c r="I143" s="270">
        <f t="shared" si="152"/>
        <v>0</v>
      </c>
      <c r="J143" s="271"/>
      <c r="K143" s="269">
        <f t="shared" si="152"/>
        <v>0</v>
      </c>
      <c r="L143" s="270">
        <f t="shared" si="152"/>
        <v>0</v>
      </c>
      <c r="M143" s="296">
        <f t="shared" ref="M143:N143" si="153">SUM(M139:M142)</f>
        <v>0</v>
      </c>
      <c r="N143" s="296">
        <f t="shared" si="153"/>
        <v>0</v>
      </c>
      <c r="O143" s="337">
        <f t="shared" si="149"/>
        <v>0</v>
      </c>
      <c r="P143" s="426">
        <f t="shared" ref="P143:S143" si="154">SUM(P139:P142)</f>
        <v>0</v>
      </c>
      <c r="Q143" s="427">
        <f t="shared" si="154"/>
        <v>0</v>
      </c>
      <c r="R143" s="428">
        <f t="shared" si="154"/>
        <v>0</v>
      </c>
      <c r="S143" s="428">
        <f t="shared" si="154"/>
        <v>0</v>
      </c>
      <c r="T143" s="337">
        <f t="shared" si="151"/>
        <v>0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</row>
    <row r="144" spans="1:40" ht="13" x14ac:dyDescent="0.3">
      <c r="A144" s="7"/>
      <c r="B144" s="91"/>
      <c r="C144" s="3"/>
      <c r="D144" s="5"/>
      <c r="E144" s="6"/>
      <c r="F144" s="6"/>
      <c r="G144" s="3"/>
      <c r="H144" s="521"/>
      <c r="I144" s="3"/>
      <c r="J144" s="522"/>
      <c r="K144" s="306"/>
      <c r="L144" s="307"/>
      <c r="M144" s="307"/>
      <c r="N144" s="307"/>
      <c r="O144" s="342"/>
      <c r="P144" s="435"/>
      <c r="Q144" s="436"/>
      <c r="R144" s="436"/>
      <c r="S144" s="436"/>
      <c r="T144" s="461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</row>
    <row r="145" spans="1:40" s="280" customFormat="1" ht="16" thickBot="1" x14ac:dyDescent="0.4">
      <c r="A145" s="272"/>
      <c r="B145" s="273" t="s">
        <v>232</v>
      </c>
      <c r="C145" s="274"/>
      <c r="D145" s="275"/>
      <c r="E145" s="582"/>
      <c r="F145" s="277">
        <f>F27+F102+F114+F123+F136+F143</f>
        <v>0</v>
      </c>
      <c r="G145" s="278">
        <f>G27+G102+G114+G123+G136+G143</f>
        <v>0</v>
      </c>
      <c r="H145" s="277">
        <f>H27+H102+H114+H123+H136+H143</f>
        <v>0</v>
      </c>
      <c r="I145" s="277">
        <f>I27+I102+I114+I123+I136+I143</f>
        <v>0</v>
      </c>
      <c r="J145" s="279"/>
      <c r="K145" s="365">
        <f>K27+K102+K114+K123+K136+K143</f>
        <v>0</v>
      </c>
      <c r="L145" s="366">
        <f>L27+L102+L114+L123+L136+L143</f>
        <v>0</v>
      </c>
      <c r="M145" s="367">
        <f>M27+M102+M114+M123+M136+M143</f>
        <v>0</v>
      </c>
      <c r="N145" s="367">
        <f>N27+N102+N114+N123+N136+N143</f>
        <v>0</v>
      </c>
      <c r="O145" s="368">
        <f t="shared" si="149"/>
        <v>0</v>
      </c>
      <c r="P145" s="437">
        <f>P27+P102+P114+P123+P136+P143</f>
        <v>0</v>
      </c>
      <c r="Q145" s="439">
        <f>Q27+Q102+Q114+Q123+Q136+Q143</f>
        <v>0</v>
      </c>
      <c r="R145" s="440">
        <f>R27+R102+R114+R123+R136+R143</f>
        <v>0</v>
      </c>
      <c r="S145" s="440">
        <f>S27+S102+S114+S123+S136+S143</f>
        <v>0</v>
      </c>
      <c r="T145" s="368">
        <f t="shared" si="151"/>
        <v>0</v>
      </c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</row>
    <row r="146" spans="1:40" ht="13.5" thickBot="1" x14ac:dyDescent="0.35">
      <c r="A146" s="7"/>
      <c r="B146" s="10"/>
      <c r="C146" s="3"/>
      <c r="D146" s="5"/>
      <c r="E146" s="6"/>
      <c r="F146" s="6"/>
      <c r="G146" s="3"/>
      <c r="H146" s="521"/>
      <c r="I146" s="3"/>
      <c r="J146" s="522"/>
      <c r="K146" s="299"/>
      <c r="L146" s="300"/>
      <c r="M146" s="300"/>
      <c r="N146" s="300"/>
      <c r="O146" s="338"/>
      <c r="P146" s="299"/>
      <c r="Q146" s="298"/>
      <c r="R146" s="298"/>
      <c r="S146" s="298"/>
      <c r="T146" s="46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</row>
    <row r="147" spans="1:40" s="280" customFormat="1" ht="16" thickBot="1" x14ac:dyDescent="0.4">
      <c r="A147" s="488" t="s">
        <v>233</v>
      </c>
      <c r="B147" s="492"/>
      <c r="C147" s="492"/>
      <c r="D147" s="525"/>
      <c r="E147" s="526"/>
      <c r="F147" s="526"/>
      <c r="G147" s="492"/>
      <c r="H147" s="527"/>
      <c r="I147" s="528"/>
      <c r="J147" s="529"/>
      <c r="K147" s="530"/>
      <c r="L147" s="491"/>
      <c r="M147" s="491"/>
      <c r="N147" s="491"/>
      <c r="O147" s="531"/>
      <c r="P147" s="530"/>
      <c r="Q147" s="491"/>
      <c r="R147" s="491"/>
      <c r="S147" s="491"/>
      <c r="T147" s="531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</row>
    <row r="148" spans="1:40" ht="12.5" x14ac:dyDescent="0.25">
      <c r="A148" s="88"/>
      <c r="B148" s="89" t="s">
        <v>234</v>
      </c>
      <c r="C148" s="633"/>
      <c r="D148" s="634"/>
      <c r="E148" s="635"/>
      <c r="F148" s="66">
        <f t="shared" ref="F148:G148" si="155">SUM(F149:F152)</f>
        <v>0</v>
      </c>
      <c r="G148" s="67">
        <f t="shared" si="155"/>
        <v>0</v>
      </c>
      <c r="H148" s="308">
        <f>SUM(H149:H152)</f>
        <v>0</v>
      </c>
      <c r="I148" s="309">
        <f>SUM(I149:I152)</f>
        <v>0</v>
      </c>
      <c r="J148" s="310"/>
      <c r="K148" s="308">
        <f>SUM(K149:K152)</f>
        <v>0</v>
      </c>
      <c r="L148" s="309">
        <f>SUM(L149:L152)</f>
        <v>0</v>
      </c>
      <c r="M148" s="312">
        <f>SUM(M149:M152)</f>
        <v>0</v>
      </c>
      <c r="N148" s="312">
        <f>SUM(N149:N152)</f>
        <v>0</v>
      </c>
      <c r="O148" s="343">
        <f t="shared" ref="O148:O160" si="156">IFERROR(L148/I148,0)</f>
        <v>0</v>
      </c>
      <c r="P148" s="438">
        <f>SUM(P149:P152)</f>
        <v>0</v>
      </c>
      <c r="Q148" s="401">
        <f>SUM(Q149:Q152)</f>
        <v>0</v>
      </c>
      <c r="R148" s="402">
        <f>SUM(R149:R152)</f>
        <v>0</v>
      </c>
      <c r="S148" s="402">
        <f>SUM(S149:S152)</f>
        <v>0</v>
      </c>
      <c r="T148" s="343">
        <f t="shared" ref="T148:T160" si="157">IFERROR(Q148/I148,0)</f>
        <v>0</v>
      </c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</row>
    <row r="149" spans="1:40" ht="12.5" x14ac:dyDescent="0.25">
      <c r="A149" s="72"/>
      <c r="B149" s="59" t="s">
        <v>235</v>
      </c>
      <c r="C149" s="60"/>
      <c r="D149" s="60"/>
      <c r="E149" s="59"/>
      <c r="F149" s="25">
        <f t="shared" ref="F149:F152" si="158">D149*E149</f>
        <v>0</v>
      </c>
      <c r="G149" s="74">
        <f>F149*'Consolidated Budget'!$C$9</f>
        <v>0</v>
      </c>
      <c r="H149" s="62">
        <f t="shared" ref="H149:I152" si="159">F149*$J$8</f>
        <v>0</v>
      </c>
      <c r="I149" s="63">
        <f t="shared" si="159"/>
        <v>0</v>
      </c>
      <c r="J149" s="64"/>
      <c r="K149" s="220"/>
      <c r="L149" s="212"/>
      <c r="M149" s="222">
        <f t="shared" ref="M149:N152" si="160">H149-K149</f>
        <v>0</v>
      </c>
      <c r="N149" s="222">
        <f t="shared" si="160"/>
        <v>0</v>
      </c>
      <c r="O149" s="234">
        <f t="shared" si="156"/>
        <v>0</v>
      </c>
      <c r="P149" s="410"/>
      <c r="Q149" s="384"/>
      <c r="R149" s="385">
        <f t="shared" ref="R149:S158" si="161">H149-P149</f>
        <v>0</v>
      </c>
      <c r="S149" s="385">
        <f t="shared" si="161"/>
        <v>0</v>
      </c>
      <c r="T149" s="234">
        <f t="shared" si="157"/>
        <v>0</v>
      </c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</row>
    <row r="150" spans="1:40" ht="12.5" x14ac:dyDescent="0.25">
      <c r="A150" s="72"/>
      <c r="B150" s="59" t="s">
        <v>236</v>
      </c>
      <c r="C150" s="60"/>
      <c r="D150" s="60"/>
      <c r="E150" s="59"/>
      <c r="F150" s="25">
        <f t="shared" si="158"/>
        <v>0</v>
      </c>
      <c r="G150" s="74">
        <f>F150*'Consolidated Budget'!$C$9</f>
        <v>0</v>
      </c>
      <c r="H150" s="75">
        <f t="shared" si="159"/>
        <v>0</v>
      </c>
      <c r="I150" s="76">
        <f t="shared" si="159"/>
        <v>0</v>
      </c>
      <c r="J150" s="77"/>
      <c r="K150" s="223"/>
      <c r="L150" s="229"/>
      <c r="M150" s="224">
        <f t="shared" si="160"/>
        <v>0</v>
      </c>
      <c r="N150" s="224">
        <f t="shared" si="160"/>
        <v>0</v>
      </c>
      <c r="O150" s="231">
        <f t="shared" si="156"/>
        <v>0</v>
      </c>
      <c r="P150" s="392"/>
      <c r="Q150" s="387"/>
      <c r="R150" s="388">
        <f t="shared" si="161"/>
        <v>0</v>
      </c>
      <c r="S150" s="388">
        <f t="shared" si="161"/>
        <v>0</v>
      </c>
      <c r="T150" s="231">
        <f t="shared" si="157"/>
        <v>0</v>
      </c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</row>
    <row r="151" spans="1:40" ht="25" x14ac:dyDescent="0.25">
      <c r="A151" s="72"/>
      <c r="B151" s="97" t="s">
        <v>237</v>
      </c>
      <c r="C151" s="60"/>
      <c r="D151" s="60"/>
      <c r="E151" s="59"/>
      <c r="F151" s="25">
        <f t="shared" si="158"/>
        <v>0</v>
      </c>
      <c r="G151" s="74">
        <f>F151*'Consolidated Budget'!$C$9</f>
        <v>0</v>
      </c>
      <c r="H151" s="75">
        <f t="shared" si="159"/>
        <v>0</v>
      </c>
      <c r="I151" s="76">
        <f t="shared" si="159"/>
        <v>0</v>
      </c>
      <c r="J151" s="77"/>
      <c r="K151" s="223"/>
      <c r="L151" s="229"/>
      <c r="M151" s="224">
        <f t="shared" si="160"/>
        <v>0</v>
      </c>
      <c r="N151" s="224">
        <f t="shared" si="160"/>
        <v>0</v>
      </c>
      <c r="O151" s="231">
        <f t="shared" si="156"/>
        <v>0</v>
      </c>
      <c r="P151" s="392"/>
      <c r="Q151" s="387"/>
      <c r="R151" s="388">
        <f t="shared" si="161"/>
        <v>0</v>
      </c>
      <c r="S151" s="388">
        <f t="shared" si="161"/>
        <v>0</v>
      </c>
      <c r="T151" s="231">
        <f t="shared" si="157"/>
        <v>0</v>
      </c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</row>
    <row r="152" spans="1:40" ht="12.5" x14ac:dyDescent="0.25">
      <c r="A152" s="72"/>
      <c r="B152" s="59" t="s">
        <v>238</v>
      </c>
      <c r="C152" s="60"/>
      <c r="D152" s="60"/>
      <c r="E152" s="59"/>
      <c r="F152" s="25">
        <f t="shared" si="158"/>
        <v>0</v>
      </c>
      <c r="G152" s="74">
        <f>F152*'Consolidated Budget'!$C$9</f>
        <v>0</v>
      </c>
      <c r="H152" s="81">
        <f t="shared" si="159"/>
        <v>0</v>
      </c>
      <c r="I152" s="82">
        <f t="shared" si="159"/>
        <v>0</v>
      </c>
      <c r="J152" s="83"/>
      <c r="K152" s="225"/>
      <c r="L152" s="246"/>
      <c r="M152" s="226">
        <f t="shared" si="160"/>
        <v>0</v>
      </c>
      <c r="N152" s="226">
        <f t="shared" si="160"/>
        <v>0</v>
      </c>
      <c r="O152" s="232">
        <f t="shared" si="156"/>
        <v>0</v>
      </c>
      <c r="P152" s="393"/>
      <c r="Q152" s="390"/>
      <c r="R152" s="391">
        <f t="shared" si="161"/>
        <v>0</v>
      </c>
      <c r="S152" s="391">
        <f t="shared" si="161"/>
        <v>0</v>
      </c>
      <c r="T152" s="232">
        <f t="shared" si="157"/>
        <v>0</v>
      </c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</row>
    <row r="153" spans="1:40" ht="12.5" x14ac:dyDescent="0.25">
      <c r="A153" s="494"/>
      <c r="B153" s="65" t="s">
        <v>38</v>
      </c>
      <c r="C153" s="633"/>
      <c r="D153" s="634"/>
      <c r="E153" s="635"/>
      <c r="F153" s="66">
        <f>SUM(F154:F159)</f>
        <v>0</v>
      </c>
      <c r="G153" s="66">
        <f>SUM(G154:G159)</f>
        <v>0</v>
      </c>
      <c r="H153" s="68">
        <f>SUM(H154:H158)</f>
        <v>0</v>
      </c>
      <c r="I153" s="69">
        <f>SUM(I154:I158)</f>
        <v>0</v>
      </c>
      <c r="J153" s="70"/>
      <c r="K153" s="68">
        <f>SUM(K154:K158)</f>
        <v>0</v>
      </c>
      <c r="L153" s="69">
        <f>SUM(L154:L158)</f>
        <v>0</v>
      </c>
      <c r="M153" s="313">
        <f>SUM(M154:M158)</f>
        <v>0</v>
      </c>
      <c r="N153" s="313">
        <f>SUM(N154:N158)</f>
        <v>0</v>
      </c>
      <c r="O153" s="344">
        <f t="shared" si="156"/>
        <v>0</v>
      </c>
      <c r="P153" s="407">
        <f>SUM(P154:P158)</f>
        <v>0</v>
      </c>
      <c r="Q153" s="408">
        <f>SUM(Q154:Q158)</f>
        <v>0</v>
      </c>
      <c r="R153" s="409">
        <f t="shared" si="161"/>
        <v>0</v>
      </c>
      <c r="S153" s="409">
        <f t="shared" si="161"/>
        <v>0</v>
      </c>
      <c r="T153" s="344">
        <f t="shared" si="157"/>
        <v>0</v>
      </c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</row>
    <row r="154" spans="1:40" ht="12.5" x14ac:dyDescent="0.25">
      <c r="A154" s="72"/>
      <c r="B154" s="59" t="s">
        <v>239</v>
      </c>
      <c r="C154" s="60"/>
      <c r="D154" s="60"/>
      <c r="E154" s="59"/>
      <c r="F154" s="25">
        <f t="shared" ref="F154:F159" si="162">D154*E154</f>
        <v>0</v>
      </c>
      <c r="G154" s="74">
        <f>F154*'Consolidated Budget'!$C$9</f>
        <v>0</v>
      </c>
      <c r="H154" s="62">
        <f t="shared" ref="H154:I158" si="163">F154*$J$8</f>
        <v>0</v>
      </c>
      <c r="I154" s="63">
        <f t="shared" si="163"/>
        <v>0</v>
      </c>
      <c r="J154" s="64"/>
      <c r="K154" s="220"/>
      <c r="L154" s="212"/>
      <c r="M154" s="222">
        <f t="shared" ref="M154:N158" si="164">H154-K154</f>
        <v>0</v>
      </c>
      <c r="N154" s="222">
        <f t="shared" si="164"/>
        <v>0</v>
      </c>
      <c r="O154" s="234">
        <f t="shared" si="156"/>
        <v>0</v>
      </c>
      <c r="P154" s="410"/>
      <c r="Q154" s="384"/>
      <c r="R154" s="385">
        <f t="shared" si="161"/>
        <v>0</v>
      </c>
      <c r="S154" s="385">
        <f t="shared" si="161"/>
        <v>0</v>
      </c>
      <c r="T154" s="234">
        <f t="shared" si="157"/>
        <v>0</v>
      </c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</row>
    <row r="155" spans="1:40" ht="12.5" x14ac:dyDescent="0.25">
      <c r="A155" s="72"/>
      <c r="B155" s="59" t="s">
        <v>240</v>
      </c>
      <c r="C155" s="60"/>
      <c r="D155" s="60"/>
      <c r="E155" s="59"/>
      <c r="F155" s="25">
        <f t="shared" si="162"/>
        <v>0</v>
      </c>
      <c r="G155" s="74">
        <f>F155*'Consolidated Budget'!$C$9</f>
        <v>0</v>
      </c>
      <c r="H155" s="75">
        <f t="shared" si="163"/>
        <v>0</v>
      </c>
      <c r="I155" s="76">
        <f t="shared" si="163"/>
        <v>0</v>
      </c>
      <c r="J155" s="77"/>
      <c r="K155" s="223"/>
      <c r="L155" s="229"/>
      <c r="M155" s="224">
        <f t="shared" si="164"/>
        <v>0</v>
      </c>
      <c r="N155" s="224">
        <f t="shared" si="164"/>
        <v>0</v>
      </c>
      <c r="O155" s="231">
        <f t="shared" si="156"/>
        <v>0</v>
      </c>
      <c r="P155" s="392"/>
      <c r="Q155" s="387"/>
      <c r="R155" s="388">
        <f t="shared" si="161"/>
        <v>0</v>
      </c>
      <c r="S155" s="388">
        <f t="shared" si="161"/>
        <v>0</v>
      </c>
      <c r="T155" s="231">
        <f t="shared" si="157"/>
        <v>0</v>
      </c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</row>
    <row r="156" spans="1:40" ht="12.5" x14ac:dyDescent="0.25">
      <c r="A156" s="72"/>
      <c r="B156" s="59" t="s">
        <v>241</v>
      </c>
      <c r="C156" s="60"/>
      <c r="D156" s="60"/>
      <c r="E156" s="59"/>
      <c r="F156" s="25">
        <f t="shared" si="162"/>
        <v>0</v>
      </c>
      <c r="G156" s="74">
        <f>F156*'Consolidated Budget'!$C$9</f>
        <v>0</v>
      </c>
      <c r="H156" s="75">
        <f t="shared" si="163"/>
        <v>0</v>
      </c>
      <c r="I156" s="76">
        <f t="shared" si="163"/>
        <v>0</v>
      </c>
      <c r="J156" s="77"/>
      <c r="K156" s="223"/>
      <c r="L156" s="229"/>
      <c r="M156" s="224">
        <f t="shared" si="164"/>
        <v>0</v>
      </c>
      <c r="N156" s="224">
        <f t="shared" si="164"/>
        <v>0</v>
      </c>
      <c r="O156" s="231">
        <f t="shared" si="156"/>
        <v>0</v>
      </c>
      <c r="P156" s="392"/>
      <c r="Q156" s="387"/>
      <c r="R156" s="388">
        <f t="shared" si="161"/>
        <v>0</v>
      </c>
      <c r="S156" s="388">
        <f t="shared" si="161"/>
        <v>0</v>
      </c>
      <c r="T156" s="231">
        <f t="shared" si="157"/>
        <v>0</v>
      </c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</row>
    <row r="157" spans="1:40" ht="12.5" x14ac:dyDescent="0.25">
      <c r="A157" s="72"/>
      <c r="B157" s="59" t="s">
        <v>242</v>
      </c>
      <c r="C157" s="60"/>
      <c r="D157" s="60"/>
      <c r="E157" s="59"/>
      <c r="F157" s="25">
        <f t="shared" si="162"/>
        <v>0</v>
      </c>
      <c r="G157" s="74">
        <f>F157*'Consolidated Budget'!$C$9</f>
        <v>0</v>
      </c>
      <c r="H157" s="75">
        <f t="shared" si="163"/>
        <v>0</v>
      </c>
      <c r="I157" s="76">
        <f t="shared" si="163"/>
        <v>0</v>
      </c>
      <c r="J157" s="77"/>
      <c r="K157" s="223"/>
      <c r="L157" s="229"/>
      <c r="M157" s="224">
        <f t="shared" si="164"/>
        <v>0</v>
      </c>
      <c r="N157" s="224">
        <f t="shared" si="164"/>
        <v>0</v>
      </c>
      <c r="O157" s="231">
        <f t="shared" si="156"/>
        <v>0</v>
      </c>
      <c r="P157" s="392"/>
      <c r="Q157" s="387"/>
      <c r="R157" s="388">
        <f t="shared" si="161"/>
        <v>0</v>
      </c>
      <c r="S157" s="388">
        <f t="shared" si="161"/>
        <v>0</v>
      </c>
      <c r="T157" s="231">
        <f t="shared" si="157"/>
        <v>0</v>
      </c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</row>
    <row r="158" spans="1:40" ht="12.5" x14ac:dyDescent="0.25">
      <c r="A158" s="72"/>
      <c r="B158" s="59" t="s">
        <v>243</v>
      </c>
      <c r="C158" s="60"/>
      <c r="D158" s="60"/>
      <c r="E158" s="59"/>
      <c r="F158" s="25">
        <f t="shared" si="162"/>
        <v>0</v>
      </c>
      <c r="G158" s="74">
        <f>F158*'Consolidated Budget'!$C$9</f>
        <v>0</v>
      </c>
      <c r="H158" s="75">
        <f t="shared" si="163"/>
        <v>0</v>
      </c>
      <c r="I158" s="76">
        <f t="shared" si="163"/>
        <v>0</v>
      </c>
      <c r="J158" s="77"/>
      <c r="K158" s="225"/>
      <c r="L158" s="246"/>
      <c r="M158" s="226">
        <f t="shared" si="164"/>
        <v>0</v>
      </c>
      <c r="N158" s="226">
        <f t="shared" si="164"/>
        <v>0</v>
      </c>
      <c r="O158" s="232">
        <f t="shared" si="156"/>
        <v>0</v>
      </c>
      <c r="P158" s="393"/>
      <c r="Q158" s="390"/>
      <c r="R158" s="391">
        <f t="shared" si="161"/>
        <v>0</v>
      </c>
      <c r="S158" s="391">
        <f t="shared" si="161"/>
        <v>0</v>
      </c>
      <c r="T158" s="232">
        <f t="shared" si="157"/>
        <v>0</v>
      </c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</row>
    <row r="159" spans="1:40" ht="13" thickBot="1" x14ac:dyDescent="0.3">
      <c r="A159" s="548"/>
      <c r="B159" s="548" t="s">
        <v>244</v>
      </c>
      <c r="C159" s="60"/>
      <c r="D159" s="60"/>
      <c r="E159" s="59"/>
      <c r="F159" s="25">
        <f t="shared" si="162"/>
        <v>0</v>
      </c>
      <c r="G159" s="74">
        <f>F159*'Consolidated Budget'!$C$9</f>
        <v>0</v>
      </c>
      <c r="H159" s="550"/>
      <c r="I159" s="549"/>
      <c r="J159" s="551"/>
      <c r="K159" s="552"/>
      <c r="L159" s="552"/>
      <c r="M159" s="483"/>
      <c r="N159" s="483"/>
      <c r="O159" s="454"/>
      <c r="P159" s="414"/>
      <c r="Q159" s="380"/>
      <c r="R159" s="381"/>
      <c r="S159" s="381"/>
      <c r="T159" s="454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</row>
    <row r="160" spans="1:40" s="280" customFormat="1" ht="16" thickBot="1" x14ac:dyDescent="0.4">
      <c r="A160" s="488"/>
      <c r="B160" s="488" t="s">
        <v>245</v>
      </c>
      <c r="C160" s="488"/>
      <c r="D160" s="532"/>
      <c r="E160" s="533"/>
      <c r="F160" s="532">
        <f>F148+F153</f>
        <v>0</v>
      </c>
      <c r="G160" s="534">
        <f>G148+G153</f>
        <v>0</v>
      </c>
      <c r="H160" s="314">
        <f>H148+H153</f>
        <v>0</v>
      </c>
      <c r="I160" s="315">
        <f>I148+I153</f>
        <v>0</v>
      </c>
      <c r="J160" s="316"/>
      <c r="K160" s="369">
        <f>K148+K153</f>
        <v>0</v>
      </c>
      <c r="L160" s="370">
        <f>L148+L153</f>
        <v>0</v>
      </c>
      <c r="M160" s="371">
        <f>M148+M153</f>
        <v>0</v>
      </c>
      <c r="N160" s="371">
        <f>N148+N153</f>
        <v>0</v>
      </c>
      <c r="O160" s="372">
        <f t="shared" si="156"/>
        <v>0</v>
      </c>
      <c r="P160" s="464">
        <f>P148+P153</f>
        <v>0</v>
      </c>
      <c r="Q160" s="371">
        <f>Q148+Q153</f>
        <v>0</v>
      </c>
      <c r="R160" s="371">
        <f>R148+R153</f>
        <v>0</v>
      </c>
      <c r="S160" s="371">
        <f>S148+S153</f>
        <v>0</v>
      </c>
      <c r="T160" s="372">
        <f t="shared" si="157"/>
        <v>0</v>
      </c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</row>
    <row r="161" spans="1:40" ht="13" x14ac:dyDescent="0.3">
      <c r="A161" s="95"/>
      <c r="B161" s="95"/>
      <c r="C161" s="3"/>
      <c r="D161" s="5"/>
      <c r="E161" s="6"/>
      <c r="F161" s="553">
        <f>IFERROR(F160/F163,0)</f>
        <v>0</v>
      </c>
      <c r="G161" s="482">
        <f>IFERROR(G160/G163,0)</f>
        <v>0</v>
      </c>
      <c r="H161" s="535"/>
      <c r="I161" s="99"/>
      <c r="J161" s="536"/>
      <c r="K161" s="331"/>
      <c r="L161" s="332"/>
      <c r="M161" s="332"/>
      <c r="N161" s="332"/>
      <c r="O161" s="345"/>
      <c r="P161" s="441"/>
      <c r="Q161" s="442"/>
      <c r="R161" s="442"/>
      <c r="S161" s="442"/>
      <c r="T161" s="46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</row>
    <row r="162" spans="1:40" ht="13.5" thickBot="1" x14ac:dyDescent="0.35">
      <c r="A162" s="7"/>
      <c r="B162" s="3"/>
      <c r="C162" s="3"/>
      <c r="D162" s="5"/>
      <c r="E162" s="6"/>
      <c r="F162" s="6"/>
      <c r="G162" s="3"/>
      <c r="H162" s="521"/>
      <c r="I162" s="3"/>
      <c r="J162" s="522"/>
      <c r="K162" s="333"/>
      <c r="L162" s="334"/>
      <c r="M162" s="334"/>
      <c r="N162" s="334"/>
      <c r="O162" s="346"/>
      <c r="P162" s="333"/>
      <c r="Q162" s="443"/>
      <c r="R162" s="443"/>
      <c r="S162" s="443"/>
      <c r="T162" s="346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</row>
    <row r="163" spans="1:40" s="599" customFormat="1" ht="36.75" customHeight="1" thickBot="1" x14ac:dyDescent="0.3">
      <c r="A163" s="583"/>
      <c r="B163" s="584" t="s">
        <v>246</v>
      </c>
      <c r="C163" s="585"/>
      <c r="D163" s="586"/>
      <c r="E163" s="587"/>
      <c r="F163" s="588">
        <f>F145+F160</f>
        <v>0</v>
      </c>
      <c r="G163" s="588">
        <f>G145+G160</f>
        <v>0</v>
      </c>
      <c r="H163" s="589"/>
      <c r="I163" s="590"/>
      <c r="J163" s="591"/>
      <c r="K163" s="592">
        <f>K145+K160</f>
        <v>0</v>
      </c>
      <c r="L163" s="593">
        <f>L145+L160</f>
        <v>0</v>
      </c>
      <c r="M163" s="594">
        <f>M145+M160</f>
        <v>0</v>
      </c>
      <c r="N163" s="594">
        <f>N145+N160</f>
        <v>0</v>
      </c>
      <c r="O163" s="595">
        <f t="shared" ref="O163" si="165">IFERROR(L163/I163,0)</f>
        <v>0</v>
      </c>
      <c r="P163" s="596">
        <f>P145+P160</f>
        <v>0</v>
      </c>
      <c r="Q163" s="597">
        <f>Q145+Q160</f>
        <v>0</v>
      </c>
      <c r="R163" s="598">
        <f>R145+R160</f>
        <v>0</v>
      </c>
      <c r="S163" s="598">
        <f>S145+S160</f>
        <v>0</v>
      </c>
      <c r="T163" s="595">
        <f t="shared" ref="T163" si="166">IFERROR(Q163/I163,0)</f>
        <v>0</v>
      </c>
      <c r="U163" s="558"/>
      <c r="V163" s="558"/>
      <c r="W163" s="558"/>
      <c r="X163" s="558"/>
      <c r="Y163" s="558"/>
      <c r="Z163" s="558"/>
      <c r="AA163" s="558"/>
      <c r="AB163" s="558"/>
      <c r="AC163" s="558"/>
      <c r="AD163" s="558"/>
      <c r="AE163" s="558"/>
      <c r="AF163" s="558"/>
      <c r="AG163" s="558"/>
      <c r="AH163" s="558"/>
      <c r="AI163" s="558"/>
      <c r="AJ163" s="558"/>
      <c r="AK163" s="558"/>
      <c r="AL163" s="558"/>
      <c r="AM163" s="558"/>
      <c r="AN163" s="558"/>
    </row>
    <row r="164" spans="1:40" ht="13" x14ac:dyDescent="0.3">
      <c r="A164" s="7"/>
      <c r="B164" s="3"/>
      <c r="C164" s="3"/>
      <c r="D164" s="5"/>
      <c r="E164" s="6"/>
      <c r="F164" s="6"/>
      <c r="G164" s="3"/>
      <c r="H164" s="3"/>
      <c r="I164" s="3"/>
      <c r="J164" s="3"/>
      <c r="K164" s="14"/>
      <c r="L164" s="14"/>
      <c r="M164" s="14"/>
      <c r="N164" s="14"/>
      <c r="O164" s="96"/>
      <c r="P164" s="96"/>
      <c r="Q164" s="3"/>
      <c r="R164" s="3"/>
      <c r="S164" s="3"/>
      <c r="T164" s="96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</row>
    <row r="165" spans="1:40" ht="13" x14ac:dyDescent="0.3">
      <c r="A165" s="7"/>
      <c r="B165" s="7"/>
      <c r="C165" s="3"/>
      <c r="D165" s="5"/>
      <c r="E165" s="6"/>
      <c r="F165" s="5"/>
      <c r="G165" s="5"/>
      <c r="H165" s="5"/>
      <c r="I165" s="5"/>
      <c r="J165" s="5"/>
      <c r="K165" s="5"/>
      <c r="L165" s="5"/>
      <c r="M165" s="5"/>
      <c r="N165" s="5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</row>
    <row r="166" spans="1:40" ht="13" x14ac:dyDescent="0.3">
      <c r="A166" s="7"/>
      <c r="B166" s="3"/>
      <c r="C166" s="3"/>
      <c r="D166" s="5"/>
      <c r="E166" s="6"/>
      <c r="F166" s="6"/>
      <c r="G166" s="3"/>
      <c r="H166" s="3"/>
      <c r="I166" s="3"/>
      <c r="J166" s="3"/>
      <c r="K166" s="5"/>
      <c r="L166" s="5"/>
      <c r="M166" s="5"/>
      <c r="N166" s="5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</row>
    <row r="167" spans="1:40" ht="15.5" x14ac:dyDescent="0.35">
      <c r="A167" s="541"/>
      <c r="B167" s="542"/>
      <c r="C167" s="543"/>
      <c r="D167" s="544"/>
      <c r="E167" s="545"/>
      <c r="F167" s="347"/>
      <c r="G167" s="347"/>
      <c r="H167" s="347"/>
      <c r="I167" s="347"/>
      <c r="J167" s="347"/>
      <c r="K167" s="106"/>
      <c r="L167" s="106"/>
      <c r="M167" s="106"/>
      <c r="N167" s="106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</row>
    <row r="168" spans="1:40" ht="13" x14ac:dyDescent="0.3">
      <c r="A168" s="7"/>
      <c r="B168" s="3"/>
      <c r="C168" s="3"/>
      <c r="D168" s="5"/>
      <c r="E168" s="6"/>
      <c r="F168" s="6"/>
      <c r="G168" s="3"/>
      <c r="H168" s="3"/>
      <c r="I168" s="3"/>
      <c r="J168" s="3"/>
      <c r="K168" s="7"/>
      <c r="L168" s="7"/>
      <c r="M168" s="7"/>
      <c r="N168" s="7"/>
      <c r="O168" s="7"/>
      <c r="P168" s="7"/>
      <c r="Q168" s="3"/>
      <c r="R168" s="3"/>
      <c r="S168" s="3"/>
      <c r="T168" s="7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</row>
    <row r="169" spans="1:40" ht="13.5" thickBot="1" x14ac:dyDescent="0.35">
      <c r="A169" s="108" t="s">
        <v>247</v>
      </c>
      <c r="B169" s="109"/>
      <c r="C169" s="109"/>
      <c r="D169" s="110"/>
      <c r="E169" s="111"/>
      <c r="F169" s="112">
        <f>SUM(F167-'Appeal Income'!D31)</f>
        <v>0</v>
      </c>
      <c r="G169" s="112">
        <f>SUM(G167-'Appeal Income'!E31)</f>
        <v>0</v>
      </c>
      <c r="H169" s="108"/>
      <c r="I169" s="108"/>
      <c r="J169" s="108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</row>
    <row r="170" spans="1:40" ht="13.5" thickTop="1" x14ac:dyDescent="0.3">
      <c r="A170" s="7"/>
      <c r="B170" s="3"/>
      <c r="C170" s="3"/>
      <c r="D170" s="5"/>
      <c r="E170" s="6"/>
      <c r="F170" s="6"/>
      <c r="G170" s="3"/>
      <c r="H170" s="3"/>
      <c r="I170" s="3"/>
      <c r="J170" s="3"/>
      <c r="K170" s="7"/>
      <c r="L170" s="7"/>
      <c r="M170" s="7"/>
      <c r="N170" s="7"/>
      <c r="O170" s="7"/>
      <c r="P170" s="7"/>
      <c r="Q170" s="3"/>
      <c r="R170" s="3"/>
      <c r="S170" s="3"/>
      <c r="T170" s="7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</row>
    <row r="171" spans="1:40" ht="13" x14ac:dyDescent="0.3">
      <c r="A171" s="7"/>
      <c r="B171" s="3"/>
      <c r="C171" s="3"/>
      <c r="D171" s="5"/>
      <c r="E171" s="6"/>
      <c r="F171" s="6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</row>
    <row r="172" spans="1:40" ht="13" x14ac:dyDescent="0.3">
      <c r="A172" s="7" t="s">
        <v>248</v>
      </c>
      <c r="B172" s="3"/>
      <c r="C172" s="3"/>
      <c r="D172" s="5"/>
      <c r="E172" s="6"/>
      <c r="F172" s="6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</row>
    <row r="173" spans="1:40" ht="13" x14ac:dyDescent="0.3">
      <c r="A173" s="7"/>
      <c r="B173" s="3"/>
      <c r="C173" s="3"/>
      <c r="D173" s="5"/>
      <c r="E173" s="6"/>
      <c r="F173" s="6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</row>
    <row r="174" spans="1:40" ht="13" x14ac:dyDescent="0.3">
      <c r="A174" s="7"/>
      <c r="B174" s="113" t="s">
        <v>249</v>
      </c>
      <c r="C174" s="3"/>
      <c r="D174" s="537" t="s">
        <v>250</v>
      </c>
      <c r="E174" s="6"/>
      <c r="F174" s="636" t="s">
        <v>251</v>
      </c>
      <c r="G174" s="637"/>
      <c r="H174" s="538"/>
      <c r="I174" s="538"/>
      <c r="J174" s="538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</row>
    <row r="175" spans="1:40" ht="13" x14ac:dyDescent="0.3">
      <c r="A175" s="7"/>
      <c r="B175" s="3"/>
      <c r="C175" s="3"/>
      <c r="D175" s="537"/>
      <c r="E175" s="6"/>
      <c r="F175" s="6"/>
      <c r="G175" s="3"/>
      <c r="H175" s="3"/>
      <c r="I175" s="3"/>
      <c r="J175" s="3"/>
      <c r="K175" s="538"/>
      <c r="L175" s="538"/>
      <c r="M175" s="538"/>
      <c r="N175" s="538"/>
      <c r="O175" s="538"/>
      <c r="P175" s="538"/>
      <c r="Q175" s="3"/>
      <c r="R175" s="3"/>
      <c r="S175" s="3"/>
      <c r="T175" s="538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</row>
    <row r="176" spans="1:40" ht="13" x14ac:dyDescent="0.3">
      <c r="A176" s="7"/>
      <c r="B176" s="3"/>
      <c r="C176" s="3"/>
      <c r="D176" s="5"/>
      <c r="E176" s="6"/>
      <c r="F176" s="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</row>
    <row r="177" spans="1:40" ht="13" x14ac:dyDescent="0.3">
      <c r="A177" s="7"/>
      <c r="B177" s="3"/>
      <c r="C177" s="3"/>
      <c r="D177" s="5"/>
      <c r="E177" s="6"/>
      <c r="F177" s="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</row>
    <row r="178" spans="1:40" ht="13" x14ac:dyDescent="0.3">
      <c r="A178" s="7"/>
      <c r="B178" s="3"/>
      <c r="C178" s="3"/>
      <c r="D178" s="5"/>
      <c r="E178" s="6"/>
      <c r="F178" s="6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</row>
    <row r="179" spans="1:40" ht="13" x14ac:dyDescent="0.3">
      <c r="A179" s="7"/>
      <c r="B179" s="3"/>
      <c r="C179" s="3"/>
      <c r="D179" s="5"/>
      <c r="E179" s="6"/>
      <c r="F179" s="6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</row>
    <row r="180" spans="1:40" ht="13" x14ac:dyDescent="0.3">
      <c r="A180" s="7"/>
      <c r="B180" s="3"/>
      <c r="C180" s="3"/>
      <c r="D180" s="5"/>
      <c r="E180" s="6"/>
      <c r="F180" s="6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</row>
    <row r="181" spans="1:40" ht="13" x14ac:dyDescent="0.3">
      <c r="A181" s="7"/>
      <c r="B181" s="3"/>
      <c r="C181" s="3"/>
      <c r="D181" s="5"/>
      <c r="E181" s="6"/>
      <c r="F181" s="6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</row>
    <row r="182" spans="1:40" ht="13" x14ac:dyDescent="0.3">
      <c r="A182" s="7"/>
      <c r="B182" s="3"/>
      <c r="C182" s="3"/>
      <c r="D182" s="5"/>
      <c r="E182" s="6"/>
      <c r="F182" s="6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</row>
    <row r="183" spans="1:40" ht="13" x14ac:dyDescent="0.3">
      <c r="A183" s="7"/>
      <c r="B183" s="3"/>
      <c r="C183" s="3"/>
      <c r="D183" s="5"/>
      <c r="E183" s="6"/>
      <c r="F183" s="6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</row>
    <row r="184" spans="1:40" ht="13" x14ac:dyDescent="0.3">
      <c r="A184" s="7"/>
      <c r="B184" s="3"/>
      <c r="C184" s="3"/>
      <c r="D184" s="5"/>
      <c r="E184" s="6"/>
      <c r="F184" s="6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</row>
    <row r="185" spans="1:40" ht="13" x14ac:dyDescent="0.3">
      <c r="A185" s="7"/>
      <c r="B185" s="3"/>
      <c r="C185" s="3"/>
      <c r="D185" s="5"/>
      <c r="E185" s="6"/>
      <c r="F185" s="6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</row>
    <row r="186" spans="1:40" ht="13" x14ac:dyDescent="0.3">
      <c r="A186" s="7"/>
      <c r="B186" s="3"/>
      <c r="C186" s="3"/>
      <c r="D186" s="5"/>
      <c r="E186" s="6"/>
      <c r="F186" s="6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</row>
    <row r="187" spans="1:40" ht="13" x14ac:dyDescent="0.3">
      <c r="A187" s="7"/>
      <c r="B187" s="3"/>
      <c r="C187" s="3"/>
      <c r="D187" s="5"/>
      <c r="E187" s="6"/>
      <c r="F187" s="6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</row>
    <row r="188" spans="1:40" ht="13" x14ac:dyDescent="0.3">
      <c r="A188" s="7"/>
      <c r="B188" s="3"/>
      <c r="C188" s="3"/>
      <c r="D188" s="5"/>
      <c r="E188" s="6"/>
      <c r="F188" s="6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</row>
    <row r="189" spans="1:40" ht="13" x14ac:dyDescent="0.3">
      <c r="A189" s="7"/>
      <c r="B189" s="3"/>
      <c r="C189" s="3"/>
      <c r="D189" s="5"/>
      <c r="E189" s="6"/>
      <c r="F189" s="6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</row>
    <row r="190" spans="1:40" ht="13" x14ac:dyDescent="0.3">
      <c r="A190" s="7"/>
      <c r="B190" s="3"/>
      <c r="C190" s="3"/>
      <c r="D190" s="5"/>
      <c r="E190" s="6"/>
      <c r="F190" s="6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</row>
    <row r="191" spans="1:40" ht="13" x14ac:dyDescent="0.3">
      <c r="A191" s="7"/>
      <c r="B191" s="3"/>
      <c r="C191" s="3"/>
      <c r="D191" s="5"/>
      <c r="E191" s="6"/>
      <c r="F191" s="6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</row>
    <row r="192" spans="1:40" ht="13" x14ac:dyDescent="0.3">
      <c r="A192" s="7"/>
      <c r="B192" s="3"/>
      <c r="C192" s="3"/>
      <c r="D192" s="5"/>
      <c r="E192" s="6"/>
      <c r="F192" s="6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</row>
    <row r="193" spans="1:40" ht="13" x14ac:dyDescent="0.3">
      <c r="A193" s="7"/>
      <c r="B193" s="3"/>
      <c r="C193" s="3"/>
      <c r="D193" s="5"/>
      <c r="E193" s="6"/>
      <c r="F193" s="6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</row>
    <row r="194" spans="1:40" ht="13" x14ac:dyDescent="0.3">
      <c r="A194" s="7"/>
      <c r="B194" s="3"/>
      <c r="C194" s="3"/>
      <c r="D194" s="5"/>
      <c r="E194" s="6"/>
      <c r="F194" s="6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</row>
    <row r="195" spans="1:40" ht="13" x14ac:dyDescent="0.3">
      <c r="A195" s="7"/>
      <c r="B195" s="3"/>
      <c r="C195" s="3"/>
      <c r="D195" s="5"/>
      <c r="E195" s="6"/>
      <c r="F195" s="6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</row>
    <row r="196" spans="1:40" ht="13" x14ac:dyDescent="0.3">
      <c r="A196" s="7"/>
      <c r="B196" s="3"/>
      <c r="C196" s="3"/>
      <c r="D196" s="5"/>
      <c r="E196" s="6"/>
      <c r="F196" s="6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</row>
    <row r="197" spans="1:40" ht="13" x14ac:dyDescent="0.3">
      <c r="A197" s="7"/>
      <c r="B197" s="3"/>
      <c r="C197" s="3"/>
      <c r="D197" s="5"/>
      <c r="E197" s="6"/>
      <c r="F197" s="6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</row>
    <row r="198" spans="1:40" ht="13" x14ac:dyDescent="0.3">
      <c r="A198" s="7"/>
      <c r="B198" s="3"/>
      <c r="C198" s="3"/>
      <c r="D198" s="5"/>
      <c r="E198" s="6"/>
      <c r="F198" s="6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</row>
    <row r="199" spans="1:40" ht="13" x14ac:dyDescent="0.3">
      <c r="A199" s="7"/>
      <c r="B199" s="3"/>
      <c r="C199" s="3"/>
      <c r="D199" s="5"/>
      <c r="E199" s="6"/>
      <c r="F199" s="6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</row>
    <row r="200" spans="1:40" ht="13" x14ac:dyDescent="0.3">
      <c r="A200" s="7"/>
      <c r="B200" s="3"/>
      <c r="C200" s="3"/>
      <c r="D200" s="5"/>
      <c r="E200" s="6"/>
      <c r="F200" s="6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</row>
    <row r="201" spans="1:40" ht="13" x14ac:dyDescent="0.3">
      <c r="A201" s="7"/>
      <c r="B201" s="3"/>
      <c r="C201" s="3"/>
      <c r="D201" s="5"/>
      <c r="E201" s="6"/>
      <c r="F201" s="6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</row>
    <row r="202" spans="1:40" ht="13" x14ac:dyDescent="0.3">
      <c r="A202" s="7"/>
      <c r="B202" s="3"/>
      <c r="C202" s="3"/>
      <c r="D202" s="5"/>
      <c r="E202" s="6"/>
      <c r="F202" s="6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</row>
    <row r="203" spans="1:40" ht="13" x14ac:dyDescent="0.3">
      <c r="A203" s="7"/>
      <c r="B203" s="3"/>
      <c r="C203" s="3"/>
      <c r="D203" s="5"/>
      <c r="E203" s="6"/>
      <c r="F203" s="6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</row>
    <row r="204" spans="1:40" ht="13" x14ac:dyDescent="0.3">
      <c r="A204" s="7"/>
      <c r="B204" s="3"/>
      <c r="C204" s="3"/>
      <c r="D204" s="5"/>
      <c r="E204" s="6"/>
      <c r="F204" s="6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</row>
    <row r="205" spans="1:40" ht="13" x14ac:dyDescent="0.3">
      <c r="A205" s="7"/>
      <c r="B205" s="3"/>
      <c r="C205" s="3"/>
      <c r="D205" s="5"/>
      <c r="E205" s="6"/>
      <c r="F205" s="6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</row>
    <row r="206" spans="1:40" ht="13" x14ac:dyDescent="0.3">
      <c r="A206" s="7"/>
      <c r="B206" s="3"/>
      <c r="C206" s="3"/>
      <c r="D206" s="5"/>
      <c r="E206" s="6"/>
      <c r="F206" s="6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</row>
    <row r="207" spans="1:40" ht="13" x14ac:dyDescent="0.3">
      <c r="A207" s="7"/>
      <c r="B207" s="3"/>
      <c r="C207" s="3"/>
      <c r="D207" s="5"/>
      <c r="E207" s="6"/>
      <c r="F207" s="6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</row>
    <row r="208" spans="1:40" ht="13" x14ac:dyDescent="0.3">
      <c r="A208" s="7"/>
      <c r="B208" s="3"/>
      <c r="C208" s="3"/>
      <c r="D208" s="5"/>
      <c r="E208" s="6"/>
      <c r="F208" s="6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</row>
    <row r="209" spans="1:40" ht="13" x14ac:dyDescent="0.3">
      <c r="A209" s="7"/>
      <c r="B209" s="3"/>
      <c r="C209" s="3"/>
      <c r="D209" s="5"/>
      <c r="E209" s="6"/>
      <c r="F209" s="6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</row>
    <row r="210" spans="1:40" ht="13" x14ac:dyDescent="0.3">
      <c r="A210" s="7"/>
      <c r="B210" s="3"/>
      <c r="C210" s="3"/>
      <c r="D210" s="5"/>
      <c r="E210" s="6"/>
      <c r="F210" s="6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</row>
    <row r="211" spans="1:40" ht="13" x14ac:dyDescent="0.3">
      <c r="A211" s="7"/>
      <c r="B211" s="3"/>
      <c r="C211" s="3"/>
      <c r="D211" s="5"/>
      <c r="E211" s="6"/>
      <c r="F211" s="6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</row>
    <row r="212" spans="1:40" ht="13" x14ac:dyDescent="0.3">
      <c r="A212" s="7"/>
      <c r="B212" s="3"/>
      <c r="C212" s="3"/>
      <c r="D212" s="5"/>
      <c r="E212" s="6"/>
      <c r="F212" s="6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</row>
    <row r="213" spans="1:40" ht="13" x14ac:dyDescent="0.3">
      <c r="A213" s="7"/>
      <c r="B213" s="3"/>
      <c r="C213" s="3"/>
      <c r="D213" s="5"/>
      <c r="E213" s="6"/>
      <c r="F213" s="6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</row>
    <row r="214" spans="1:40" ht="13" x14ac:dyDescent="0.3">
      <c r="A214" s="7"/>
      <c r="B214" s="3"/>
      <c r="C214" s="3"/>
      <c r="D214" s="5"/>
      <c r="E214" s="6"/>
      <c r="F214" s="6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</row>
    <row r="215" spans="1:40" ht="13" x14ac:dyDescent="0.3">
      <c r="A215" s="7"/>
      <c r="B215" s="3"/>
      <c r="C215" s="3"/>
      <c r="D215" s="5"/>
      <c r="E215" s="6"/>
      <c r="F215" s="6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</row>
    <row r="216" spans="1:40" ht="13" x14ac:dyDescent="0.3">
      <c r="A216" s="7"/>
      <c r="B216" s="3"/>
      <c r="C216" s="3"/>
      <c r="D216" s="5"/>
      <c r="E216" s="6"/>
      <c r="F216" s="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</row>
    <row r="217" spans="1:40" ht="13" x14ac:dyDescent="0.3">
      <c r="A217" s="7"/>
      <c r="B217" s="3"/>
      <c r="C217" s="3"/>
      <c r="D217" s="5"/>
      <c r="E217" s="6"/>
      <c r="F217" s="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</row>
    <row r="218" spans="1:40" ht="13" x14ac:dyDescent="0.3">
      <c r="A218" s="7"/>
      <c r="B218" s="3"/>
      <c r="C218" s="3"/>
      <c r="D218" s="5"/>
      <c r="E218" s="6"/>
      <c r="F218" s="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</row>
    <row r="219" spans="1:40" ht="13" x14ac:dyDescent="0.3">
      <c r="A219" s="7"/>
      <c r="B219" s="3"/>
      <c r="C219" s="3"/>
      <c r="D219" s="5"/>
      <c r="E219" s="6"/>
      <c r="F219" s="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</row>
    <row r="220" spans="1:40" ht="13" x14ac:dyDescent="0.3">
      <c r="A220" s="7"/>
      <c r="B220" s="3"/>
      <c r="C220" s="3"/>
      <c r="D220" s="5"/>
      <c r="E220" s="6"/>
      <c r="F220" s="6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</row>
    <row r="221" spans="1:40" ht="13" x14ac:dyDescent="0.3">
      <c r="A221" s="7"/>
      <c r="B221" s="3"/>
      <c r="C221" s="3"/>
      <c r="D221" s="5"/>
      <c r="E221" s="6"/>
      <c r="F221" s="6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</row>
    <row r="222" spans="1:40" ht="13" x14ac:dyDescent="0.3">
      <c r="A222" s="7"/>
      <c r="B222" s="3"/>
      <c r="C222" s="3"/>
      <c r="D222" s="5"/>
      <c r="E222" s="6"/>
      <c r="F222" s="6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</row>
    <row r="223" spans="1:40" ht="13" x14ac:dyDescent="0.3">
      <c r="A223" s="7"/>
      <c r="B223" s="3"/>
      <c r="C223" s="3"/>
      <c r="D223" s="5"/>
      <c r="E223" s="6"/>
      <c r="F223" s="6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</row>
    <row r="224" spans="1:40" ht="13" x14ac:dyDescent="0.3">
      <c r="A224" s="7"/>
      <c r="B224" s="3"/>
      <c r="C224" s="3"/>
      <c r="D224" s="5"/>
      <c r="E224" s="6"/>
      <c r="F224" s="6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</row>
    <row r="225" spans="1:40" ht="13" x14ac:dyDescent="0.3">
      <c r="A225" s="7"/>
      <c r="B225" s="3"/>
      <c r="C225" s="3"/>
      <c r="D225" s="5"/>
      <c r="E225" s="6"/>
      <c r="F225" s="6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</row>
    <row r="226" spans="1:40" ht="13" x14ac:dyDescent="0.3">
      <c r="A226" s="7"/>
      <c r="B226" s="3"/>
      <c r="C226" s="3"/>
      <c r="D226" s="5"/>
      <c r="E226" s="6"/>
      <c r="F226" s="6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</row>
    <row r="227" spans="1:40" ht="13" x14ac:dyDescent="0.3">
      <c r="A227" s="7"/>
      <c r="B227" s="3"/>
      <c r="C227" s="3"/>
      <c r="D227" s="5"/>
      <c r="E227" s="6"/>
      <c r="F227" s="6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</row>
    <row r="228" spans="1:40" ht="13" x14ac:dyDescent="0.3">
      <c r="A228" s="7"/>
      <c r="B228" s="3"/>
      <c r="C228" s="3"/>
      <c r="D228" s="5"/>
      <c r="E228" s="6"/>
      <c r="F228" s="6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</row>
    <row r="229" spans="1:40" ht="13" x14ac:dyDescent="0.3">
      <c r="A229" s="7"/>
      <c r="B229" s="3"/>
      <c r="C229" s="3"/>
      <c r="D229" s="5"/>
      <c r="E229" s="6"/>
      <c r="F229" s="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</row>
    <row r="230" spans="1:40" ht="13" x14ac:dyDescent="0.3">
      <c r="A230" s="7"/>
      <c r="B230" s="3"/>
      <c r="C230" s="3"/>
      <c r="D230" s="5"/>
      <c r="E230" s="6"/>
      <c r="F230" s="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</row>
    <row r="231" spans="1:40" ht="13" x14ac:dyDescent="0.3">
      <c r="A231" s="7"/>
      <c r="B231" s="3"/>
      <c r="C231" s="3"/>
      <c r="D231" s="5"/>
      <c r="E231" s="6"/>
      <c r="F231" s="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</row>
    <row r="232" spans="1:40" ht="13" x14ac:dyDescent="0.3">
      <c r="A232" s="7"/>
      <c r="B232" s="3"/>
      <c r="C232" s="3"/>
      <c r="D232" s="5"/>
      <c r="E232" s="6"/>
      <c r="F232" s="6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</row>
    <row r="233" spans="1:40" ht="13" x14ac:dyDescent="0.3">
      <c r="A233" s="7"/>
      <c r="B233" s="3"/>
      <c r="C233" s="3"/>
      <c r="D233" s="5"/>
      <c r="E233" s="6"/>
      <c r="F233" s="6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</row>
    <row r="234" spans="1:40" ht="13" x14ac:dyDescent="0.3">
      <c r="A234" s="7"/>
      <c r="B234" s="3"/>
      <c r="C234" s="3"/>
      <c r="D234" s="5"/>
      <c r="E234" s="6"/>
      <c r="F234" s="6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</row>
    <row r="235" spans="1:40" ht="13" x14ac:dyDescent="0.3">
      <c r="A235" s="7"/>
      <c r="B235" s="3"/>
      <c r="C235" s="3"/>
      <c r="D235" s="5"/>
      <c r="E235" s="6"/>
      <c r="F235" s="6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</row>
    <row r="236" spans="1:40" ht="13" x14ac:dyDescent="0.3">
      <c r="A236" s="7"/>
      <c r="B236" s="3"/>
      <c r="C236" s="3"/>
      <c r="D236" s="5"/>
      <c r="E236" s="6"/>
      <c r="F236" s="6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</row>
    <row r="237" spans="1:40" ht="13" x14ac:dyDescent="0.3">
      <c r="A237" s="7"/>
      <c r="B237" s="3"/>
      <c r="C237" s="3"/>
      <c r="D237" s="5"/>
      <c r="E237" s="6"/>
      <c r="F237" s="6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</row>
    <row r="238" spans="1:40" ht="13" x14ac:dyDescent="0.3">
      <c r="A238" s="7"/>
      <c r="B238" s="3"/>
      <c r="C238" s="3"/>
      <c r="D238" s="5"/>
      <c r="E238" s="6"/>
      <c r="F238" s="6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</row>
    <row r="239" spans="1:40" ht="13" x14ac:dyDescent="0.3">
      <c r="A239" s="7"/>
      <c r="B239" s="3"/>
      <c r="C239" s="3"/>
      <c r="D239" s="5"/>
      <c r="E239" s="6"/>
      <c r="F239" s="6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</row>
    <row r="240" spans="1:40" ht="13" x14ac:dyDescent="0.3">
      <c r="A240" s="7"/>
      <c r="B240" s="3"/>
      <c r="C240" s="3"/>
      <c r="D240" s="5"/>
      <c r="E240" s="6"/>
      <c r="F240" s="6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</row>
    <row r="241" spans="1:40" ht="13" x14ac:dyDescent="0.3">
      <c r="A241" s="7"/>
      <c r="B241" s="3"/>
      <c r="C241" s="3"/>
      <c r="D241" s="5"/>
      <c r="E241" s="6"/>
      <c r="F241" s="6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</row>
    <row r="242" spans="1:40" ht="13" x14ac:dyDescent="0.3">
      <c r="A242" s="7"/>
      <c r="B242" s="3"/>
      <c r="C242" s="3"/>
      <c r="D242" s="5"/>
      <c r="E242" s="6"/>
      <c r="F242" s="6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</row>
    <row r="243" spans="1:40" ht="13" x14ac:dyDescent="0.3">
      <c r="A243" s="7"/>
      <c r="B243" s="3"/>
      <c r="C243" s="3"/>
      <c r="D243" s="5"/>
      <c r="E243" s="6"/>
      <c r="F243" s="6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</row>
    <row r="244" spans="1:40" ht="13" x14ac:dyDescent="0.3">
      <c r="A244" s="7"/>
      <c r="B244" s="3"/>
      <c r="C244" s="3"/>
      <c r="D244" s="5"/>
      <c r="E244" s="6"/>
      <c r="F244" s="6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</row>
    <row r="245" spans="1:40" ht="13" x14ac:dyDescent="0.3">
      <c r="A245" s="7"/>
      <c r="B245" s="3"/>
      <c r="C245" s="3"/>
      <c r="D245" s="5"/>
      <c r="E245" s="6"/>
      <c r="F245" s="6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</row>
    <row r="246" spans="1:40" ht="13" x14ac:dyDescent="0.3">
      <c r="A246" s="7"/>
      <c r="B246" s="3"/>
      <c r="C246" s="3"/>
      <c r="D246" s="5"/>
      <c r="E246" s="6"/>
      <c r="F246" s="6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</row>
    <row r="247" spans="1:40" ht="13" x14ac:dyDescent="0.3">
      <c r="A247" s="7"/>
      <c r="B247" s="3"/>
      <c r="C247" s="3"/>
      <c r="D247" s="5"/>
      <c r="E247" s="6"/>
      <c r="F247" s="6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</row>
    <row r="248" spans="1:40" ht="13" x14ac:dyDescent="0.3">
      <c r="A248" s="7"/>
      <c r="B248" s="3"/>
      <c r="C248" s="3"/>
      <c r="D248" s="5"/>
      <c r="E248" s="6"/>
      <c r="F248" s="6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</row>
    <row r="249" spans="1:40" ht="13" x14ac:dyDescent="0.3">
      <c r="A249" s="7"/>
      <c r="B249" s="3"/>
      <c r="C249" s="3"/>
      <c r="D249" s="5"/>
      <c r="E249" s="6"/>
      <c r="F249" s="6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</row>
    <row r="250" spans="1:40" ht="13" x14ac:dyDescent="0.3">
      <c r="A250" s="7"/>
      <c r="B250" s="3"/>
      <c r="C250" s="3"/>
      <c r="D250" s="5"/>
      <c r="E250" s="6"/>
      <c r="F250" s="6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</row>
    <row r="251" spans="1:40" ht="13" x14ac:dyDescent="0.3">
      <c r="A251" s="7"/>
      <c r="B251" s="3"/>
      <c r="C251" s="3"/>
      <c r="D251" s="5"/>
      <c r="E251" s="6"/>
      <c r="F251" s="6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</row>
    <row r="252" spans="1:40" ht="13" x14ac:dyDescent="0.3">
      <c r="A252" s="7"/>
      <c r="B252" s="3"/>
      <c r="C252" s="3"/>
      <c r="D252" s="5"/>
      <c r="E252" s="6"/>
      <c r="F252" s="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</row>
    <row r="253" spans="1:40" ht="13" x14ac:dyDescent="0.3">
      <c r="A253" s="7"/>
      <c r="B253" s="3"/>
      <c r="C253" s="3"/>
      <c r="D253" s="5"/>
      <c r="E253" s="6"/>
      <c r="F253" s="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</row>
    <row r="254" spans="1:40" ht="13" x14ac:dyDescent="0.3">
      <c r="A254" s="7"/>
      <c r="B254" s="3"/>
      <c r="C254" s="3"/>
      <c r="D254" s="5"/>
      <c r="E254" s="6"/>
      <c r="F254" s="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</row>
    <row r="255" spans="1:40" ht="13" x14ac:dyDescent="0.3">
      <c r="A255" s="7"/>
      <c r="B255" s="3"/>
      <c r="C255" s="3"/>
      <c r="D255" s="5"/>
      <c r="E255" s="6"/>
      <c r="F255" s="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</row>
    <row r="256" spans="1:40" ht="13" x14ac:dyDescent="0.3">
      <c r="A256" s="7"/>
      <c r="B256" s="3"/>
      <c r="C256" s="3"/>
      <c r="D256" s="5"/>
      <c r="E256" s="6"/>
      <c r="F256" s="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</row>
    <row r="257" spans="1:40" ht="13" x14ac:dyDescent="0.3">
      <c r="A257" s="7"/>
      <c r="B257" s="3"/>
      <c r="C257" s="3"/>
      <c r="D257" s="5"/>
      <c r="E257" s="6"/>
      <c r="F257" s="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</row>
    <row r="258" spans="1:40" ht="13" x14ac:dyDescent="0.3">
      <c r="A258" s="7"/>
      <c r="B258" s="3"/>
      <c r="C258" s="3"/>
      <c r="D258" s="5"/>
      <c r="E258" s="6"/>
      <c r="F258" s="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</row>
    <row r="259" spans="1:40" ht="13" x14ac:dyDescent="0.3">
      <c r="A259" s="7"/>
      <c r="B259" s="3"/>
      <c r="C259" s="3"/>
      <c r="D259" s="5"/>
      <c r="E259" s="6"/>
      <c r="F259" s="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</row>
    <row r="260" spans="1:40" ht="13" x14ac:dyDescent="0.3">
      <c r="A260" s="7"/>
      <c r="B260" s="3"/>
      <c r="C260" s="3"/>
      <c r="D260" s="5"/>
      <c r="E260" s="6"/>
      <c r="F260" s="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</row>
    <row r="261" spans="1:40" ht="13" x14ac:dyDescent="0.3">
      <c r="A261" s="7"/>
      <c r="B261" s="3"/>
      <c r="C261" s="3"/>
      <c r="D261" s="5"/>
      <c r="E261" s="6"/>
      <c r="F261" s="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</row>
    <row r="262" spans="1:40" ht="13" x14ac:dyDescent="0.3">
      <c r="A262" s="7"/>
      <c r="B262" s="3"/>
      <c r="C262" s="3"/>
      <c r="D262" s="5"/>
      <c r="E262" s="6"/>
      <c r="F262" s="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</row>
    <row r="263" spans="1:40" ht="13" x14ac:dyDescent="0.3">
      <c r="A263" s="7"/>
      <c r="B263" s="3"/>
      <c r="C263" s="3"/>
      <c r="D263" s="5"/>
      <c r="E263" s="6"/>
      <c r="F263" s="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</row>
    <row r="264" spans="1:40" ht="13" x14ac:dyDescent="0.3">
      <c r="A264" s="7"/>
      <c r="B264" s="3"/>
      <c r="C264" s="3"/>
      <c r="D264" s="5"/>
      <c r="E264" s="6"/>
      <c r="F264" s="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</row>
    <row r="265" spans="1:40" ht="13" x14ac:dyDescent="0.3">
      <c r="A265" s="7"/>
      <c r="B265" s="3"/>
      <c r="C265" s="3"/>
      <c r="D265" s="5"/>
      <c r="E265" s="6"/>
      <c r="F265" s="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</row>
    <row r="266" spans="1:40" ht="13" x14ac:dyDescent="0.3">
      <c r="A266" s="7"/>
      <c r="B266" s="3"/>
      <c r="C266" s="3"/>
      <c r="D266" s="5"/>
      <c r="E266" s="6"/>
      <c r="F266" s="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</row>
    <row r="267" spans="1:40" ht="13" x14ac:dyDescent="0.3">
      <c r="A267" s="7"/>
      <c r="B267" s="3"/>
      <c r="C267" s="3"/>
      <c r="D267" s="5"/>
      <c r="E267" s="6"/>
      <c r="F267" s="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</row>
    <row r="268" spans="1:40" ht="13" x14ac:dyDescent="0.3">
      <c r="A268" s="7"/>
      <c r="B268" s="3"/>
      <c r="C268" s="3"/>
      <c r="D268" s="5"/>
      <c r="E268" s="6"/>
      <c r="F268" s="6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</row>
    <row r="269" spans="1:40" ht="13" x14ac:dyDescent="0.3">
      <c r="A269" s="7"/>
      <c r="B269" s="3"/>
      <c r="C269" s="3"/>
      <c r="D269" s="5"/>
      <c r="E269" s="6"/>
      <c r="F269" s="6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</row>
    <row r="270" spans="1:40" ht="13" x14ac:dyDescent="0.3">
      <c r="A270" s="7"/>
      <c r="B270" s="3"/>
      <c r="C270" s="3"/>
      <c r="D270" s="5"/>
      <c r="E270" s="6"/>
      <c r="F270" s="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</row>
    <row r="271" spans="1:40" ht="13" x14ac:dyDescent="0.3">
      <c r="A271" s="7"/>
      <c r="B271" s="3"/>
      <c r="C271" s="3"/>
      <c r="D271" s="5"/>
      <c r="E271" s="6"/>
      <c r="F271" s="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</row>
    <row r="272" spans="1:40" ht="13" x14ac:dyDescent="0.3">
      <c r="A272" s="7"/>
      <c r="B272" s="3"/>
      <c r="C272" s="3"/>
      <c r="D272" s="5"/>
      <c r="E272" s="6"/>
      <c r="F272" s="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</row>
    <row r="273" spans="1:40" ht="13" x14ac:dyDescent="0.3">
      <c r="A273" s="7"/>
      <c r="B273" s="3"/>
      <c r="C273" s="3"/>
      <c r="D273" s="5"/>
      <c r="E273" s="6"/>
      <c r="F273" s="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</row>
    <row r="274" spans="1:40" ht="13" x14ac:dyDescent="0.3">
      <c r="A274" s="7"/>
      <c r="B274" s="3"/>
      <c r="C274" s="3"/>
      <c r="D274" s="5"/>
      <c r="E274" s="6"/>
      <c r="F274" s="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</row>
    <row r="275" spans="1:40" ht="13" x14ac:dyDescent="0.3">
      <c r="A275" s="7"/>
      <c r="B275" s="3"/>
      <c r="C275" s="3"/>
      <c r="D275" s="5"/>
      <c r="E275" s="6"/>
      <c r="F275" s="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</row>
    <row r="276" spans="1:40" ht="13" x14ac:dyDescent="0.3">
      <c r="A276" s="7"/>
      <c r="B276" s="3"/>
      <c r="C276" s="3"/>
      <c r="D276" s="5"/>
      <c r="E276" s="6"/>
      <c r="F276" s="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</row>
    <row r="277" spans="1:40" ht="13" x14ac:dyDescent="0.3">
      <c r="A277" s="7"/>
      <c r="B277" s="3"/>
      <c r="C277" s="3"/>
      <c r="D277" s="5"/>
      <c r="E277" s="6"/>
      <c r="F277" s="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</row>
    <row r="278" spans="1:40" ht="13" x14ac:dyDescent="0.3">
      <c r="A278" s="7"/>
      <c r="B278" s="3"/>
      <c r="C278" s="3"/>
      <c r="D278" s="5"/>
      <c r="E278" s="6"/>
      <c r="F278" s="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</row>
    <row r="279" spans="1:40" ht="13" x14ac:dyDescent="0.3">
      <c r="A279" s="7"/>
      <c r="B279" s="3"/>
      <c r="C279" s="3"/>
      <c r="D279" s="5"/>
      <c r="E279" s="6"/>
      <c r="F279" s="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</row>
    <row r="280" spans="1:40" ht="13" x14ac:dyDescent="0.3">
      <c r="A280" s="7"/>
      <c r="B280" s="3"/>
      <c r="C280" s="3"/>
      <c r="D280" s="5"/>
      <c r="E280" s="6"/>
      <c r="F280" s="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</row>
    <row r="281" spans="1:40" ht="13" x14ac:dyDescent="0.3">
      <c r="A281" s="7"/>
      <c r="B281" s="3"/>
      <c r="C281" s="3"/>
      <c r="D281" s="5"/>
      <c r="E281" s="6"/>
      <c r="F281" s="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</row>
    <row r="282" spans="1:40" ht="13" x14ac:dyDescent="0.3">
      <c r="A282" s="7"/>
      <c r="B282" s="3"/>
      <c r="C282" s="3"/>
      <c r="D282" s="5"/>
      <c r="E282" s="6"/>
      <c r="F282" s="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</row>
    <row r="283" spans="1:40" ht="13" x14ac:dyDescent="0.3">
      <c r="A283" s="7"/>
      <c r="B283" s="3"/>
      <c r="C283" s="3"/>
      <c r="D283" s="5"/>
      <c r="E283" s="6"/>
      <c r="F283" s="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</row>
    <row r="284" spans="1:40" ht="13" x14ac:dyDescent="0.3">
      <c r="A284" s="7"/>
      <c r="B284" s="3"/>
      <c r="C284" s="3"/>
      <c r="D284" s="5"/>
      <c r="E284" s="6"/>
      <c r="F284" s="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</row>
    <row r="285" spans="1:40" ht="13" x14ac:dyDescent="0.3">
      <c r="A285" s="7"/>
      <c r="B285" s="3"/>
      <c r="C285" s="3"/>
      <c r="D285" s="5"/>
      <c r="E285" s="6"/>
      <c r="F285" s="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</row>
    <row r="286" spans="1:40" ht="13" x14ac:dyDescent="0.3">
      <c r="A286" s="7"/>
      <c r="B286" s="3"/>
      <c r="C286" s="3"/>
      <c r="D286" s="5"/>
      <c r="E286" s="6"/>
      <c r="F286" s="6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</row>
    <row r="287" spans="1:40" ht="13" x14ac:dyDescent="0.3">
      <c r="A287" s="7"/>
      <c r="B287" s="3"/>
      <c r="C287" s="3"/>
      <c r="D287" s="5"/>
      <c r="E287" s="6"/>
      <c r="F287" s="6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</row>
    <row r="288" spans="1:40" ht="13" x14ac:dyDescent="0.3">
      <c r="A288" s="7"/>
      <c r="B288" s="3"/>
      <c r="C288" s="3"/>
      <c r="D288" s="5"/>
      <c r="E288" s="6"/>
      <c r="F288" s="6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</row>
    <row r="289" spans="1:40" ht="13" x14ac:dyDescent="0.3">
      <c r="A289" s="7"/>
      <c r="B289" s="3"/>
      <c r="C289" s="3"/>
      <c r="D289" s="5"/>
      <c r="E289" s="6"/>
      <c r="F289" s="6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</row>
    <row r="290" spans="1:40" ht="13" x14ac:dyDescent="0.3">
      <c r="A290" s="7"/>
      <c r="B290" s="3"/>
      <c r="C290" s="3"/>
      <c r="D290" s="5"/>
      <c r="E290" s="6"/>
      <c r="F290" s="6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</row>
    <row r="291" spans="1:40" ht="13" x14ac:dyDescent="0.3">
      <c r="A291" s="7"/>
      <c r="B291" s="3"/>
      <c r="C291" s="3"/>
      <c r="D291" s="5"/>
      <c r="E291" s="6"/>
      <c r="F291" s="6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</row>
    <row r="292" spans="1:40" ht="13" x14ac:dyDescent="0.3">
      <c r="A292" s="7"/>
      <c r="B292" s="3"/>
      <c r="C292" s="3"/>
      <c r="D292" s="5"/>
      <c r="E292" s="6"/>
      <c r="F292" s="6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</row>
    <row r="293" spans="1:40" ht="13" x14ac:dyDescent="0.3">
      <c r="A293" s="7"/>
      <c r="B293" s="3"/>
      <c r="C293" s="3"/>
      <c r="D293" s="5"/>
      <c r="E293" s="6"/>
      <c r="F293" s="6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</row>
    <row r="294" spans="1:40" ht="13" x14ac:dyDescent="0.3">
      <c r="A294" s="7"/>
      <c r="B294" s="3"/>
      <c r="C294" s="3"/>
      <c r="D294" s="5"/>
      <c r="E294" s="6"/>
      <c r="F294" s="6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</row>
    <row r="295" spans="1:40" ht="13" x14ac:dyDescent="0.3">
      <c r="A295" s="7"/>
      <c r="B295" s="3"/>
      <c r="C295" s="3"/>
      <c r="D295" s="5"/>
      <c r="E295" s="6"/>
      <c r="F295" s="6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</row>
    <row r="296" spans="1:40" ht="13" x14ac:dyDescent="0.3">
      <c r="A296" s="7"/>
      <c r="B296" s="3"/>
      <c r="C296" s="3"/>
      <c r="D296" s="5"/>
      <c r="E296" s="6"/>
      <c r="F296" s="6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</row>
    <row r="297" spans="1:40" ht="13" x14ac:dyDescent="0.3">
      <c r="A297" s="7"/>
      <c r="B297" s="3"/>
      <c r="C297" s="3"/>
      <c r="D297" s="5"/>
      <c r="E297" s="6"/>
      <c r="F297" s="6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</row>
    <row r="298" spans="1:40" ht="13" x14ac:dyDescent="0.3">
      <c r="A298" s="7"/>
      <c r="B298" s="3"/>
      <c r="C298" s="3"/>
      <c r="D298" s="5"/>
      <c r="E298" s="6"/>
      <c r="F298" s="6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</row>
    <row r="299" spans="1:40" ht="13" x14ac:dyDescent="0.3">
      <c r="A299" s="7"/>
      <c r="B299" s="3"/>
      <c r="C299" s="3"/>
      <c r="D299" s="5"/>
      <c r="E299" s="6"/>
      <c r="F299" s="6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</row>
    <row r="300" spans="1:40" ht="13" x14ac:dyDescent="0.3">
      <c r="A300" s="7"/>
      <c r="B300" s="3"/>
      <c r="C300" s="3"/>
      <c r="D300" s="5"/>
      <c r="E300" s="6"/>
      <c r="F300" s="6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</row>
    <row r="301" spans="1:40" ht="13" x14ac:dyDescent="0.3">
      <c r="A301" s="7"/>
      <c r="B301" s="3"/>
      <c r="C301" s="3"/>
      <c r="D301" s="5"/>
      <c r="E301" s="6"/>
      <c r="F301" s="6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</row>
    <row r="302" spans="1:40" ht="13" x14ac:dyDescent="0.3">
      <c r="A302" s="7"/>
      <c r="B302" s="3"/>
      <c r="C302" s="3"/>
      <c r="D302" s="5"/>
      <c r="E302" s="6"/>
      <c r="F302" s="6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</row>
    <row r="303" spans="1:40" ht="13" x14ac:dyDescent="0.3">
      <c r="A303" s="7"/>
      <c r="B303" s="3"/>
      <c r="C303" s="3"/>
      <c r="D303" s="5"/>
      <c r="E303" s="6"/>
      <c r="F303" s="6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</row>
    <row r="304" spans="1:40" ht="13" x14ac:dyDescent="0.3">
      <c r="A304" s="7"/>
      <c r="B304" s="3"/>
      <c r="C304" s="3"/>
      <c r="D304" s="5"/>
      <c r="E304" s="6"/>
      <c r="F304" s="6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</row>
    <row r="305" spans="1:40" ht="13" x14ac:dyDescent="0.3">
      <c r="A305" s="7"/>
      <c r="B305" s="3"/>
      <c r="C305" s="3"/>
      <c r="D305" s="5"/>
      <c r="E305" s="6"/>
      <c r="F305" s="6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</row>
    <row r="306" spans="1:40" ht="13" x14ac:dyDescent="0.3">
      <c r="A306" s="7"/>
      <c r="B306" s="3"/>
      <c r="C306" s="3"/>
      <c r="D306" s="5"/>
      <c r="E306" s="6"/>
      <c r="F306" s="6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</row>
    <row r="307" spans="1:40" ht="13" x14ac:dyDescent="0.3">
      <c r="A307" s="7"/>
      <c r="B307" s="3"/>
      <c r="C307" s="3"/>
      <c r="D307" s="5"/>
      <c r="E307" s="6"/>
      <c r="F307" s="6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</row>
    <row r="308" spans="1:40" ht="13" x14ac:dyDescent="0.3">
      <c r="A308" s="7"/>
      <c r="B308" s="3"/>
      <c r="C308" s="3"/>
      <c r="D308" s="5"/>
      <c r="E308" s="6"/>
      <c r="F308" s="6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</row>
    <row r="309" spans="1:40" ht="13" x14ac:dyDescent="0.3">
      <c r="A309" s="7"/>
      <c r="B309" s="3"/>
      <c r="C309" s="3"/>
      <c r="D309" s="5"/>
      <c r="E309" s="6"/>
      <c r="F309" s="6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</row>
    <row r="310" spans="1:40" ht="13" x14ac:dyDescent="0.3">
      <c r="A310" s="7"/>
      <c r="B310" s="3"/>
      <c r="C310" s="3"/>
      <c r="D310" s="5"/>
      <c r="E310" s="6"/>
      <c r="F310" s="6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</row>
    <row r="311" spans="1:40" ht="13" x14ac:dyDescent="0.3">
      <c r="A311" s="7"/>
      <c r="B311" s="3"/>
      <c r="C311" s="3"/>
      <c r="D311" s="5"/>
      <c r="E311" s="6"/>
      <c r="F311" s="6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</row>
    <row r="312" spans="1:40" ht="13" x14ac:dyDescent="0.3">
      <c r="A312" s="7"/>
      <c r="B312" s="3"/>
      <c r="C312" s="3"/>
      <c r="D312" s="5"/>
      <c r="E312" s="6"/>
      <c r="F312" s="6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</row>
    <row r="313" spans="1:40" ht="13" x14ac:dyDescent="0.3">
      <c r="A313" s="7"/>
      <c r="B313" s="3"/>
      <c r="C313" s="3"/>
      <c r="D313" s="5"/>
      <c r="E313" s="6"/>
      <c r="F313" s="6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</row>
    <row r="314" spans="1:40" ht="13" x14ac:dyDescent="0.3">
      <c r="A314" s="7"/>
      <c r="B314" s="3"/>
      <c r="C314" s="3"/>
      <c r="D314" s="5"/>
      <c r="E314" s="6"/>
      <c r="F314" s="6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</row>
    <row r="315" spans="1:40" ht="13" x14ac:dyDescent="0.3">
      <c r="A315" s="7"/>
      <c r="B315" s="3"/>
      <c r="C315" s="3"/>
      <c r="D315" s="5"/>
      <c r="E315" s="6"/>
      <c r="F315" s="6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</row>
    <row r="316" spans="1:40" ht="13" x14ac:dyDescent="0.3">
      <c r="A316" s="7"/>
      <c r="B316" s="3"/>
      <c r="C316" s="3"/>
      <c r="D316" s="5"/>
      <c r="E316" s="6"/>
      <c r="F316" s="6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</row>
    <row r="317" spans="1:40" ht="13" x14ac:dyDescent="0.3">
      <c r="A317" s="7"/>
      <c r="B317" s="3"/>
      <c r="C317" s="3"/>
      <c r="D317" s="5"/>
      <c r="E317" s="6"/>
      <c r="F317" s="6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</row>
    <row r="318" spans="1:40" ht="13" x14ac:dyDescent="0.3">
      <c r="A318" s="7"/>
      <c r="B318" s="3"/>
      <c r="C318" s="3"/>
      <c r="D318" s="5"/>
      <c r="E318" s="6"/>
      <c r="F318" s="6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</row>
    <row r="319" spans="1:40" ht="13" x14ac:dyDescent="0.3">
      <c r="A319" s="7"/>
      <c r="B319" s="3"/>
      <c r="C319" s="3"/>
      <c r="D319" s="5"/>
      <c r="E319" s="6"/>
      <c r="F319" s="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</row>
    <row r="320" spans="1:40" ht="13" x14ac:dyDescent="0.3">
      <c r="A320" s="7"/>
      <c r="B320" s="3"/>
      <c r="C320" s="3"/>
      <c r="D320" s="5"/>
      <c r="E320" s="6"/>
      <c r="F320" s="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</row>
    <row r="321" spans="1:40" ht="13" x14ac:dyDescent="0.3">
      <c r="A321" s="7"/>
      <c r="B321" s="3"/>
      <c r="C321" s="3"/>
      <c r="D321" s="5"/>
      <c r="E321" s="6"/>
      <c r="F321" s="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</row>
    <row r="322" spans="1:40" ht="13" x14ac:dyDescent="0.3">
      <c r="A322" s="7"/>
      <c r="B322" s="3"/>
      <c r="C322" s="3"/>
      <c r="D322" s="5"/>
      <c r="E322" s="6"/>
      <c r="F322" s="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</row>
    <row r="323" spans="1:40" ht="13" x14ac:dyDescent="0.3">
      <c r="A323" s="7"/>
      <c r="B323" s="3"/>
      <c r="C323" s="3"/>
      <c r="D323" s="5"/>
      <c r="E323" s="6"/>
      <c r="F323" s="6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</row>
    <row r="324" spans="1:40" ht="13" x14ac:dyDescent="0.3">
      <c r="A324" s="7"/>
      <c r="B324" s="3"/>
      <c r="C324" s="3"/>
      <c r="D324" s="5"/>
      <c r="E324" s="6"/>
      <c r="F324" s="6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</row>
    <row r="325" spans="1:40" ht="13" x14ac:dyDescent="0.3">
      <c r="A325" s="7"/>
      <c r="B325" s="3"/>
      <c r="C325" s="3"/>
      <c r="D325" s="5"/>
      <c r="E325" s="6"/>
      <c r="F325" s="6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</row>
    <row r="326" spans="1:40" ht="13" x14ac:dyDescent="0.3">
      <c r="A326" s="7"/>
      <c r="B326" s="3"/>
      <c r="C326" s="3"/>
      <c r="D326" s="5"/>
      <c r="E326" s="6"/>
      <c r="F326" s="6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</row>
    <row r="327" spans="1:40" ht="13" x14ac:dyDescent="0.3">
      <c r="A327" s="7"/>
      <c r="B327" s="3"/>
      <c r="C327" s="3"/>
      <c r="D327" s="5"/>
      <c r="E327" s="6"/>
      <c r="F327" s="6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</row>
    <row r="328" spans="1:40" ht="13" x14ac:dyDescent="0.3">
      <c r="A328" s="7"/>
      <c r="B328" s="3"/>
      <c r="C328" s="3"/>
      <c r="D328" s="5"/>
      <c r="E328" s="6"/>
      <c r="F328" s="6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</row>
    <row r="329" spans="1:40" ht="13" x14ac:dyDescent="0.3">
      <c r="A329" s="7"/>
      <c r="B329" s="3"/>
      <c r="C329" s="3"/>
      <c r="D329" s="5"/>
      <c r="E329" s="6"/>
      <c r="F329" s="6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</row>
    <row r="330" spans="1:40" ht="13" x14ac:dyDescent="0.3">
      <c r="A330" s="7"/>
      <c r="B330" s="3"/>
      <c r="C330" s="3"/>
      <c r="D330" s="5"/>
      <c r="E330" s="6"/>
      <c r="F330" s="6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</row>
    <row r="331" spans="1:40" ht="13" x14ac:dyDescent="0.3">
      <c r="A331" s="7"/>
      <c r="B331" s="3"/>
      <c r="C331" s="3"/>
      <c r="D331" s="5"/>
      <c r="E331" s="6"/>
      <c r="F331" s="6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</row>
    <row r="332" spans="1:40" ht="13" x14ac:dyDescent="0.3">
      <c r="A332" s="7"/>
      <c r="B332" s="3"/>
      <c r="C332" s="3"/>
      <c r="D332" s="5"/>
      <c r="E332" s="6"/>
      <c r="F332" s="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</row>
    <row r="333" spans="1:40" ht="13" x14ac:dyDescent="0.3">
      <c r="A333" s="7"/>
      <c r="B333" s="3"/>
      <c r="C333" s="3"/>
      <c r="D333" s="5"/>
      <c r="E333" s="6"/>
      <c r="F333" s="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</row>
    <row r="334" spans="1:40" ht="13" x14ac:dyDescent="0.3">
      <c r="A334" s="7"/>
      <c r="B334" s="3"/>
      <c r="C334" s="3"/>
      <c r="D334" s="5"/>
      <c r="E334" s="6"/>
      <c r="F334" s="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</row>
    <row r="335" spans="1:40" ht="13" x14ac:dyDescent="0.3">
      <c r="A335" s="7"/>
      <c r="B335" s="3"/>
      <c r="C335" s="3"/>
      <c r="D335" s="5"/>
      <c r="E335" s="6"/>
      <c r="F335" s="6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</row>
    <row r="336" spans="1:40" ht="13" x14ac:dyDescent="0.3">
      <c r="A336" s="7"/>
      <c r="B336" s="3"/>
      <c r="C336" s="3"/>
      <c r="D336" s="5"/>
      <c r="E336" s="6"/>
      <c r="F336" s="6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</row>
    <row r="337" spans="1:40" ht="13" x14ac:dyDescent="0.3">
      <c r="A337" s="7"/>
      <c r="B337" s="3"/>
      <c r="C337" s="3"/>
      <c r="D337" s="5"/>
      <c r="E337" s="6"/>
      <c r="F337" s="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</row>
    <row r="338" spans="1:40" ht="13" x14ac:dyDescent="0.3">
      <c r="A338" s="7"/>
      <c r="B338" s="3"/>
      <c r="C338" s="3"/>
      <c r="D338" s="5"/>
      <c r="E338" s="6"/>
      <c r="F338" s="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</row>
    <row r="339" spans="1:40" ht="13" x14ac:dyDescent="0.3">
      <c r="A339" s="7"/>
      <c r="B339" s="3"/>
      <c r="C339" s="3"/>
      <c r="D339" s="5"/>
      <c r="E339" s="6"/>
      <c r="F339" s="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</row>
    <row r="340" spans="1:40" ht="13" x14ac:dyDescent="0.3">
      <c r="A340" s="7"/>
      <c r="B340" s="3"/>
      <c r="C340" s="3"/>
      <c r="D340" s="5"/>
      <c r="E340" s="6"/>
      <c r="F340" s="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</row>
    <row r="341" spans="1:40" ht="13" x14ac:dyDescent="0.3">
      <c r="A341" s="7"/>
      <c r="B341" s="3"/>
      <c r="C341" s="3"/>
      <c r="D341" s="5"/>
      <c r="E341" s="6"/>
      <c r="F341" s="6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</row>
    <row r="342" spans="1:40" ht="13" x14ac:dyDescent="0.3">
      <c r="A342" s="7"/>
      <c r="B342" s="3"/>
      <c r="C342" s="3"/>
      <c r="D342" s="5"/>
      <c r="E342" s="6"/>
      <c r="F342" s="6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</row>
    <row r="343" spans="1:40" ht="13" x14ac:dyDescent="0.3">
      <c r="A343" s="7"/>
      <c r="B343" s="3"/>
      <c r="C343" s="3"/>
      <c r="D343" s="5"/>
      <c r="E343" s="6"/>
      <c r="F343" s="6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</row>
    <row r="344" spans="1:40" ht="13" x14ac:dyDescent="0.3">
      <c r="A344" s="7"/>
      <c r="B344" s="3"/>
      <c r="C344" s="3"/>
      <c r="D344" s="5"/>
      <c r="E344" s="6"/>
      <c r="F344" s="6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</row>
    <row r="345" spans="1:40" ht="13" x14ac:dyDescent="0.3">
      <c r="A345" s="7"/>
      <c r="B345" s="3"/>
      <c r="C345" s="3"/>
      <c r="D345" s="5"/>
      <c r="E345" s="6"/>
      <c r="F345" s="6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</row>
    <row r="346" spans="1:40" ht="13" x14ac:dyDescent="0.3">
      <c r="A346" s="7"/>
      <c r="B346" s="3"/>
      <c r="C346" s="3"/>
      <c r="D346" s="5"/>
      <c r="E346" s="6"/>
      <c r="F346" s="6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</row>
    <row r="347" spans="1:40" ht="13" x14ac:dyDescent="0.3">
      <c r="A347" s="7"/>
      <c r="B347" s="3"/>
      <c r="C347" s="3"/>
      <c r="D347" s="5"/>
      <c r="E347" s="6"/>
      <c r="F347" s="6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</row>
    <row r="348" spans="1:40" ht="13" x14ac:dyDescent="0.3">
      <c r="A348" s="7"/>
      <c r="B348" s="3"/>
      <c r="C348" s="3"/>
      <c r="D348" s="5"/>
      <c r="E348" s="6"/>
      <c r="F348" s="6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</row>
    <row r="349" spans="1:40" ht="13" x14ac:dyDescent="0.3">
      <c r="A349" s="7"/>
      <c r="B349" s="3"/>
      <c r="C349" s="3"/>
      <c r="D349" s="5"/>
      <c r="E349" s="6"/>
      <c r="F349" s="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</row>
    <row r="350" spans="1:40" ht="13" x14ac:dyDescent="0.3">
      <c r="A350" s="7"/>
      <c r="B350" s="3"/>
      <c r="C350" s="3"/>
      <c r="D350" s="5"/>
      <c r="E350" s="6"/>
      <c r="F350" s="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</row>
    <row r="351" spans="1:40" ht="13" x14ac:dyDescent="0.3">
      <c r="A351" s="7"/>
      <c r="B351" s="3"/>
      <c r="C351" s="3"/>
      <c r="D351" s="5"/>
      <c r="E351" s="6"/>
      <c r="F351" s="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</row>
    <row r="352" spans="1:40" ht="13" x14ac:dyDescent="0.3">
      <c r="A352" s="7"/>
      <c r="B352" s="3"/>
      <c r="C352" s="3"/>
      <c r="D352" s="5"/>
      <c r="E352" s="6"/>
      <c r="F352" s="6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</row>
    <row r="353" spans="1:40" ht="13" x14ac:dyDescent="0.3">
      <c r="A353" s="7"/>
      <c r="B353" s="3"/>
      <c r="C353" s="3"/>
      <c r="D353" s="5"/>
      <c r="E353" s="6"/>
      <c r="F353" s="6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</row>
    <row r="354" spans="1:40" ht="13" x14ac:dyDescent="0.3">
      <c r="A354" s="7"/>
      <c r="B354" s="3"/>
      <c r="C354" s="3"/>
      <c r="D354" s="5"/>
      <c r="E354" s="6"/>
      <c r="F354" s="6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</row>
    <row r="355" spans="1:40" ht="13" x14ac:dyDescent="0.3">
      <c r="A355" s="7"/>
      <c r="B355" s="3"/>
      <c r="C355" s="3"/>
      <c r="D355" s="5"/>
      <c r="E355" s="6"/>
      <c r="F355" s="6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</row>
    <row r="356" spans="1:40" ht="13" x14ac:dyDescent="0.3">
      <c r="A356" s="7"/>
      <c r="B356" s="3"/>
      <c r="C356" s="3"/>
      <c r="D356" s="5"/>
      <c r="E356" s="6"/>
      <c r="F356" s="6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</row>
    <row r="357" spans="1:40" ht="13" x14ac:dyDescent="0.3">
      <c r="A357" s="7"/>
      <c r="B357" s="3"/>
      <c r="C357" s="3"/>
      <c r="D357" s="5"/>
      <c r="E357" s="6"/>
      <c r="F357" s="6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</row>
    <row r="358" spans="1:40" ht="13" x14ac:dyDescent="0.3">
      <c r="A358" s="7"/>
      <c r="B358" s="3"/>
      <c r="C358" s="3"/>
      <c r="D358" s="5"/>
      <c r="E358" s="6"/>
      <c r="F358" s="6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</row>
    <row r="359" spans="1:40" ht="13" x14ac:dyDescent="0.3">
      <c r="A359" s="7"/>
      <c r="B359" s="3"/>
      <c r="C359" s="3"/>
      <c r="D359" s="5"/>
      <c r="E359" s="6"/>
      <c r="F359" s="6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</row>
    <row r="360" spans="1:40" ht="13" x14ac:dyDescent="0.3">
      <c r="A360" s="7"/>
      <c r="B360" s="3"/>
      <c r="C360" s="3"/>
      <c r="D360" s="5"/>
      <c r="E360" s="6"/>
      <c r="F360" s="6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</row>
    <row r="361" spans="1:40" ht="13" x14ac:dyDescent="0.3">
      <c r="A361" s="7"/>
      <c r="B361" s="3"/>
      <c r="C361" s="3"/>
      <c r="D361" s="5"/>
      <c r="E361" s="6"/>
      <c r="F361" s="6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</row>
    <row r="362" spans="1:40" ht="13" x14ac:dyDescent="0.3">
      <c r="A362" s="7"/>
      <c r="B362" s="3"/>
      <c r="C362" s="3"/>
      <c r="D362" s="5"/>
      <c r="E362" s="6"/>
      <c r="F362" s="6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</row>
    <row r="363" spans="1:40" ht="13" x14ac:dyDescent="0.3">
      <c r="A363" s="7"/>
      <c r="B363" s="3"/>
      <c r="C363" s="3"/>
      <c r="D363" s="5"/>
      <c r="E363" s="6"/>
      <c r="F363" s="6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</row>
    <row r="364" spans="1:40" ht="13" x14ac:dyDescent="0.3">
      <c r="A364" s="7"/>
      <c r="B364" s="3"/>
      <c r="C364" s="3"/>
      <c r="D364" s="5"/>
      <c r="E364" s="6"/>
      <c r="F364" s="6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</row>
    <row r="365" spans="1:40" ht="13" x14ac:dyDescent="0.3">
      <c r="A365" s="7"/>
      <c r="B365" s="3"/>
      <c r="C365" s="3"/>
      <c r="D365" s="5"/>
      <c r="E365" s="6"/>
      <c r="F365" s="6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</row>
    <row r="366" spans="1:40" ht="13" x14ac:dyDescent="0.3">
      <c r="A366" s="7"/>
      <c r="B366" s="3"/>
      <c r="C366" s="3"/>
      <c r="D366" s="5"/>
      <c r="E366" s="6"/>
      <c r="F366" s="6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</row>
    <row r="367" spans="1:40" ht="13" x14ac:dyDescent="0.3">
      <c r="A367" s="7"/>
      <c r="B367" s="3"/>
      <c r="C367" s="3"/>
      <c r="D367" s="5"/>
      <c r="E367" s="6"/>
      <c r="F367" s="6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</row>
    <row r="368" spans="1:40" ht="13" x14ac:dyDescent="0.3">
      <c r="A368" s="7"/>
      <c r="B368" s="3"/>
      <c r="C368" s="3"/>
      <c r="D368" s="5"/>
      <c r="E368" s="6"/>
      <c r="F368" s="6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</row>
    <row r="369" spans="1:40" ht="13" x14ac:dyDescent="0.3">
      <c r="A369" s="7"/>
      <c r="B369" s="3"/>
      <c r="C369" s="3"/>
      <c r="D369" s="5"/>
      <c r="E369" s="6"/>
      <c r="F369" s="6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</row>
    <row r="370" spans="1:40" ht="13" x14ac:dyDescent="0.3">
      <c r="A370" s="7"/>
      <c r="B370" s="3"/>
      <c r="C370" s="3"/>
      <c r="D370" s="5"/>
      <c r="E370" s="6"/>
      <c r="F370" s="6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</row>
    <row r="371" spans="1:40" ht="13" x14ac:dyDescent="0.3">
      <c r="A371" s="7"/>
      <c r="B371" s="3"/>
      <c r="C371" s="3"/>
      <c r="D371" s="5"/>
      <c r="E371" s="6"/>
      <c r="F371" s="6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</row>
    <row r="372" spans="1:40" ht="13" x14ac:dyDescent="0.3">
      <c r="A372" s="7"/>
      <c r="B372" s="3"/>
      <c r="C372" s="3"/>
      <c r="D372" s="5"/>
      <c r="E372" s="6"/>
      <c r="F372" s="6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</row>
    <row r="373" spans="1:40" ht="13" x14ac:dyDescent="0.3">
      <c r="A373" s="7"/>
      <c r="B373" s="3"/>
      <c r="C373" s="3"/>
      <c r="D373" s="5"/>
      <c r="E373" s="6"/>
      <c r="F373" s="6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</row>
    <row r="374" spans="1:40" ht="13" x14ac:dyDescent="0.3">
      <c r="A374" s="7"/>
      <c r="B374" s="3"/>
      <c r="C374" s="3"/>
      <c r="D374" s="5"/>
      <c r="E374" s="6"/>
      <c r="F374" s="6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</row>
    <row r="375" spans="1:40" ht="13" x14ac:dyDescent="0.3">
      <c r="A375" s="7"/>
      <c r="B375" s="3"/>
      <c r="C375" s="3"/>
      <c r="D375" s="5"/>
      <c r="E375" s="6"/>
      <c r="F375" s="6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</row>
    <row r="376" spans="1:40" ht="13" x14ac:dyDescent="0.3">
      <c r="A376" s="7"/>
      <c r="B376" s="3"/>
      <c r="C376" s="3"/>
      <c r="D376" s="5"/>
      <c r="E376" s="6"/>
      <c r="F376" s="6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</row>
    <row r="377" spans="1:40" ht="13" x14ac:dyDescent="0.3">
      <c r="A377" s="7"/>
      <c r="B377" s="3"/>
      <c r="C377" s="3"/>
      <c r="D377" s="5"/>
      <c r="E377" s="6"/>
      <c r="F377" s="6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</row>
    <row r="378" spans="1:40" ht="13" x14ac:dyDescent="0.3">
      <c r="A378" s="7"/>
      <c r="B378" s="3"/>
      <c r="C378" s="3"/>
      <c r="D378" s="5"/>
      <c r="E378" s="6"/>
      <c r="F378" s="6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</row>
    <row r="379" spans="1:40" ht="13" x14ac:dyDescent="0.3">
      <c r="A379" s="7"/>
      <c r="B379" s="3"/>
      <c r="C379" s="3"/>
      <c r="D379" s="5"/>
      <c r="E379" s="6"/>
      <c r="F379" s="6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</row>
    <row r="380" spans="1:40" ht="13" x14ac:dyDescent="0.3">
      <c r="A380" s="7"/>
      <c r="B380" s="3"/>
      <c r="C380" s="3"/>
      <c r="D380" s="5"/>
      <c r="E380" s="6"/>
      <c r="F380" s="6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</row>
    <row r="381" spans="1:40" ht="13" x14ac:dyDescent="0.3">
      <c r="A381" s="7"/>
      <c r="B381" s="3"/>
      <c r="C381" s="3"/>
      <c r="D381" s="5"/>
      <c r="E381" s="6"/>
      <c r="F381" s="6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</row>
    <row r="382" spans="1:40" ht="13" x14ac:dyDescent="0.3">
      <c r="A382" s="7"/>
      <c r="B382" s="3"/>
      <c r="C382" s="3"/>
      <c r="D382" s="5"/>
      <c r="E382" s="6"/>
      <c r="F382" s="6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</row>
    <row r="383" spans="1:40" ht="13" x14ac:dyDescent="0.3">
      <c r="A383" s="7"/>
      <c r="B383" s="3"/>
      <c r="C383" s="3"/>
      <c r="D383" s="5"/>
      <c r="E383" s="6"/>
      <c r="F383" s="6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</row>
    <row r="384" spans="1:40" ht="13" x14ac:dyDescent="0.3">
      <c r="A384" s="7"/>
      <c r="B384" s="3"/>
      <c r="C384" s="3"/>
      <c r="D384" s="5"/>
      <c r="E384" s="6"/>
      <c r="F384" s="6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</row>
    <row r="385" spans="1:40" ht="13" x14ac:dyDescent="0.3">
      <c r="A385" s="7"/>
      <c r="B385" s="3"/>
      <c r="C385" s="3"/>
      <c r="D385" s="5"/>
      <c r="E385" s="6"/>
      <c r="F385" s="6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</row>
    <row r="386" spans="1:40" ht="13" x14ac:dyDescent="0.3">
      <c r="A386" s="7"/>
      <c r="B386" s="3"/>
      <c r="C386" s="3"/>
      <c r="D386" s="5"/>
      <c r="E386" s="6"/>
      <c r="F386" s="6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</row>
    <row r="387" spans="1:40" ht="13" x14ac:dyDescent="0.3">
      <c r="A387" s="7"/>
      <c r="B387" s="3"/>
      <c r="C387" s="3"/>
      <c r="D387" s="5"/>
      <c r="E387" s="6"/>
      <c r="F387" s="6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</row>
    <row r="388" spans="1:40" ht="13" x14ac:dyDescent="0.3">
      <c r="A388" s="7"/>
      <c r="B388" s="3"/>
      <c r="C388" s="3"/>
      <c r="D388" s="5"/>
      <c r="E388" s="6"/>
      <c r="F388" s="6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</row>
    <row r="389" spans="1:40" ht="13" x14ac:dyDescent="0.3">
      <c r="A389" s="7"/>
      <c r="B389" s="3"/>
      <c r="C389" s="3"/>
      <c r="D389" s="5"/>
      <c r="E389" s="6"/>
      <c r="F389" s="6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</row>
    <row r="390" spans="1:40" ht="13" x14ac:dyDescent="0.3">
      <c r="A390" s="7"/>
      <c r="B390" s="3"/>
      <c r="C390" s="3"/>
      <c r="D390" s="5"/>
      <c r="E390" s="6"/>
      <c r="F390" s="6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</row>
    <row r="391" spans="1:40" ht="13" x14ac:dyDescent="0.3">
      <c r="A391" s="7"/>
      <c r="B391" s="3"/>
      <c r="C391" s="3"/>
      <c r="D391" s="5"/>
      <c r="E391" s="6"/>
      <c r="F391" s="6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</row>
    <row r="392" spans="1:40" ht="13" x14ac:dyDescent="0.3">
      <c r="A392" s="7"/>
      <c r="B392" s="3"/>
      <c r="C392" s="3"/>
      <c r="D392" s="5"/>
      <c r="E392" s="6"/>
      <c r="F392" s="6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</row>
    <row r="393" spans="1:40" ht="13" x14ac:dyDescent="0.3">
      <c r="A393" s="7"/>
      <c r="B393" s="3"/>
      <c r="C393" s="3"/>
      <c r="D393" s="5"/>
      <c r="E393" s="6"/>
      <c r="F393" s="6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</row>
    <row r="394" spans="1:40" ht="13" x14ac:dyDescent="0.3">
      <c r="A394" s="7"/>
      <c r="B394" s="3"/>
      <c r="C394" s="3"/>
      <c r="D394" s="5"/>
      <c r="E394" s="6"/>
      <c r="F394" s="6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</row>
    <row r="395" spans="1:40" ht="13" x14ac:dyDescent="0.3">
      <c r="A395" s="7"/>
      <c r="B395" s="3"/>
      <c r="C395" s="3"/>
      <c r="D395" s="5"/>
      <c r="E395" s="6"/>
      <c r="F395" s="6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</row>
    <row r="396" spans="1:40" ht="13" x14ac:dyDescent="0.3">
      <c r="A396" s="7"/>
      <c r="B396" s="3"/>
      <c r="C396" s="3"/>
      <c r="D396" s="5"/>
      <c r="E396" s="6"/>
      <c r="F396" s="6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</row>
    <row r="397" spans="1:40" ht="13" x14ac:dyDescent="0.3">
      <c r="A397" s="7"/>
      <c r="B397" s="3"/>
      <c r="C397" s="3"/>
      <c r="D397" s="5"/>
      <c r="E397" s="6"/>
      <c r="F397" s="6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</row>
    <row r="398" spans="1:40" ht="13" x14ac:dyDescent="0.3">
      <c r="A398" s="7"/>
      <c r="B398" s="3"/>
      <c r="C398" s="3"/>
      <c r="D398" s="5"/>
      <c r="E398" s="6"/>
      <c r="F398" s="6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</row>
    <row r="399" spans="1:40" ht="13" x14ac:dyDescent="0.3">
      <c r="A399" s="7"/>
      <c r="B399" s="3"/>
      <c r="C399" s="3"/>
      <c r="D399" s="5"/>
      <c r="E399" s="6"/>
      <c r="F399" s="6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</row>
    <row r="400" spans="1:40" ht="13" x14ac:dyDescent="0.3">
      <c r="A400" s="7"/>
      <c r="B400" s="3"/>
      <c r="C400" s="3"/>
      <c r="D400" s="5"/>
      <c r="E400" s="6"/>
      <c r="F400" s="6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</row>
    <row r="401" spans="1:40" ht="13" x14ac:dyDescent="0.3">
      <c r="A401" s="7"/>
      <c r="B401" s="3"/>
      <c r="C401" s="3"/>
      <c r="D401" s="5"/>
      <c r="E401" s="6"/>
      <c r="F401" s="6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</row>
    <row r="402" spans="1:40" ht="13" x14ac:dyDescent="0.3">
      <c r="A402" s="7"/>
      <c r="B402" s="3"/>
      <c r="C402" s="3"/>
      <c r="D402" s="5"/>
      <c r="E402" s="6"/>
      <c r="F402" s="6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</row>
    <row r="403" spans="1:40" ht="13" x14ac:dyDescent="0.3">
      <c r="A403" s="7"/>
      <c r="B403" s="3"/>
      <c r="C403" s="3"/>
      <c r="D403" s="5"/>
      <c r="E403" s="6"/>
      <c r="F403" s="6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</row>
    <row r="404" spans="1:40" ht="13" x14ac:dyDescent="0.3">
      <c r="A404" s="7"/>
      <c r="B404" s="3"/>
      <c r="C404" s="3"/>
      <c r="D404" s="5"/>
      <c r="E404" s="6"/>
      <c r="F404" s="6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</row>
    <row r="405" spans="1:40" ht="13" x14ac:dyDescent="0.3">
      <c r="A405" s="7"/>
      <c r="B405" s="3"/>
      <c r="C405" s="3"/>
      <c r="D405" s="5"/>
      <c r="E405" s="6"/>
      <c r="F405" s="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</row>
    <row r="406" spans="1:40" ht="13" x14ac:dyDescent="0.3">
      <c r="A406" s="7"/>
      <c r="B406" s="3"/>
      <c r="C406" s="3"/>
      <c r="D406" s="5"/>
      <c r="E406" s="6"/>
      <c r="F406" s="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</row>
    <row r="407" spans="1:40" ht="13" x14ac:dyDescent="0.3">
      <c r="A407" s="7"/>
      <c r="B407" s="3"/>
      <c r="C407" s="3"/>
      <c r="D407" s="5"/>
      <c r="E407" s="6"/>
      <c r="F407" s="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</row>
    <row r="408" spans="1:40" ht="13" x14ac:dyDescent="0.3">
      <c r="A408" s="7"/>
      <c r="B408" s="3"/>
      <c r="C408" s="3"/>
      <c r="D408" s="5"/>
      <c r="E408" s="6"/>
      <c r="F408" s="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</row>
    <row r="409" spans="1:40" ht="13" x14ac:dyDescent="0.3">
      <c r="A409" s="7"/>
      <c r="B409" s="3"/>
      <c r="C409" s="3"/>
      <c r="D409" s="5"/>
      <c r="E409" s="6"/>
      <c r="F409" s="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</row>
    <row r="410" spans="1:40" ht="13" x14ac:dyDescent="0.3">
      <c r="A410" s="7"/>
      <c r="B410" s="3"/>
      <c r="C410" s="3"/>
      <c r="D410" s="5"/>
      <c r="E410" s="6"/>
      <c r="F410" s="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</row>
    <row r="411" spans="1:40" ht="13" x14ac:dyDescent="0.3">
      <c r="A411" s="7"/>
      <c r="B411" s="3"/>
      <c r="C411" s="3"/>
      <c r="D411" s="5"/>
      <c r="E411" s="6"/>
      <c r="F411" s="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</row>
    <row r="412" spans="1:40" ht="13" x14ac:dyDescent="0.3">
      <c r="A412" s="7"/>
      <c r="B412" s="3"/>
      <c r="C412" s="3"/>
      <c r="D412" s="5"/>
      <c r="E412" s="6"/>
      <c r="F412" s="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</row>
    <row r="413" spans="1:40" ht="13" x14ac:dyDescent="0.3">
      <c r="A413" s="7"/>
      <c r="B413" s="3"/>
      <c r="C413" s="3"/>
      <c r="D413" s="5"/>
      <c r="E413" s="6"/>
      <c r="F413" s="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</row>
    <row r="414" spans="1:40" ht="13" x14ac:dyDescent="0.3">
      <c r="A414" s="7"/>
      <c r="B414" s="3"/>
      <c r="C414" s="3"/>
      <c r="D414" s="5"/>
      <c r="E414" s="6"/>
      <c r="F414" s="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</row>
    <row r="415" spans="1:40" ht="13" x14ac:dyDescent="0.3">
      <c r="A415" s="7"/>
      <c r="B415" s="3"/>
      <c r="C415" s="3"/>
      <c r="D415" s="5"/>
      <c r="E415" s="6"/>
      <c r="F415" s="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</row>
    <row r="416" spans="1:40" ht="13" x14ac:dyDescent="0.3">
      <c r="A416" s="7"/>
      <c r="B416" s="3"/>
      <c r="C416" s="3"/>
      <c r="D416" s="5"/>
      <c r="E416" s="6"/>
      <c r="F416" s="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</row>
    <row r="417" spans="1:40" ht="13" x14ac:dyDescent="0.3">
      <c r="A417" s="7"/>
      <c r="B417" s="3"/>
      <c r="C417" s="3"/>
      <c r="D417" s="5"/>
      <c r="E417" s="6"/>
      <c r="F417" s="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</row>
    <row r="418" spans="1:40" ht="13" x14ac:dyDescent="0.3">
      <c r="A418" s="7"/>
      <c r="B418" s="3"/>
      <c r="C418" s="3"/>
      <c r="D418" s="5"/>
      <c r="E418" s="6"/>
      <c r="F418" s="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</row>
    <row r="419" spans="1:40" ht="13" x14ac:dyDescent="0.3">
      <c r="A419" s="7"/>
      <c r="B419" s="3"/>
      <c r="C419" s="3"/>
      <c r="D419" s="5"/>
      <c r="E419" s="6"/>
      <c r="F419" s="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</row>
    <row r="420" spans="1:40" ht="13" x14ac:dyDescent="0.3">
      <c r="A420" s="7"/>
      <c r="B420" s="3"/>
      <c r="C420" s="3"/>
      <c r="D420" s="5"/>
      <c r="E420" s="6"/>
      <c r="F420" s="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</row>
    <row r="421" spans="1:40" ht="13" x14ac:dyDescent="0.3">
      <c r="A421" s="7"/>
      <c r="B421" s="3"/>
      <c r="C421" s="3"/>
      <c r="D421" s="5"/>
      <c r="E421" s="6"/>
      <c r="F421" s="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</row>
    <row r="422" spans="1:40" ht="13" x14ac:dyDescent="0.3">
      <c r="A422" s="7"/>
      <c r="B422" s="3"/>
      <c r="C422" s="3"/>
      <c r="D422" s="5"/>
      <c r="E422" s="6"/>
      <c r="F422" s="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</row>
    <row r="423" spans="1:40" ht="13" x14ac:dyDescent="0.3">
      <c r="A423" s="7"/>
      <c r="B423" s="3"/>
      <c r="C423" s="3"/>
      <c r="D423" s="5"/>
      <c r="E423" s="6"/>
      <c r="F423" s="6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</row>
    <row r="424" spans="1:40" ht="13" x14ac:dyDescent="0.3">
      <c r="A424" s="7"/>
      <c r="B424" s="3"/>
      <c r="C424" s="3"/>
      <c r="D424" s="5"/>
      <c r="E424" s="6"/>
      <c r="F424" s="6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</row>
    <row r="425" spans="1:40" ht="13" x14ac:dyDescent="0.3">
      <c r="A425" s="7"/>
      <c r="B425" s="3"/>
      <c r="C425" s="3"/>
      <c r="D425" s="5"/>
      <c r="E425" s="6"/>
      <c r="F425" s="6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</row>
    <row r="426" spans="1:40" ht="13" x14ac:dyDescent="0.3">
      <c r="A426" s="7"/>
      <c r="B426" s="3"/>
      <c r="C426" s="3"/>
      <c r="D426" s="5"/>
      <c r="E426" s="6"/>
      <c r="F426" s="6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</row>
    <row r="427" spans="1:40" ht="13" x14ac:dyDescent="0.3">
      <c r="A427" s="7"/>
      <c r="B427" s="3"/>
      <c r="C427" s="3"/>
      <c r="D427" s="5"/>
      <c r="E427" s="6"/>
      <c r="F427" s="6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</row>
    <row r="428" spans="1:40" ht="13" x14ac:dyDescent="0.3">
      <c r="A428" s="7"/>
      <c r="B428" s="3"/>
      <c r="C428" s="3"/>
      <c r="D428" s="5"/>
      <c r="E428" s="6"/>
      <c r="F428" s="6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</row>
    <row r="429" spans="1:40" ht="13" x14ac:dyDescent="0.3">
      <c r="A429" s="7"/>
      <c r="B429" s="3"/>
      <c r="C429" s="3"/>
      <c r="D429" s="5"/>
      <c r="E429" s="6"/>
      <c r="F429" s="6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</row>
    <row r="430" spans="1:40" ht="13" x14ac:dyDescent="0.3">
      <c r="A430" s="7"/>
      <c r="B430" s="3"/>
      <c r="C430" s="3"/>
      <c r="D430" s="5"/>
      <c r="E430" s="6"/>
      <c r="F430" s="6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</row>
    <row r="431" spans="1:40" ht="13" x14ac:dyDescent="0.3">
      <c r="A431" s="7"/>
      <c r="B431" s="3"/>
      <c r="C431" s="3"/>
      <c r="D431" s="5"/>
      <c r="E431" s="6"/>
      <c r="F431" s="6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</row>
    <row r="432" spans="1:40" ht="13" x14ac:dyDescent="0.3">
      <c r="A432" s="7"/>
      <c r="B432" s="3"/>
      <c r="C432" s="3"/>
      <c r="D432" s="5"/>
      <c r="E432" s="6"/>
      <c r="F432" s="6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</row>
    <row r="433" spans="1:40" ht="13" x14ac:dyDescent="0.3">
      <c r="A433" s="7"/>
      <c r="B433" s="3"/>
      <c r="C433" s="3"/>
      <c r="D433" s="5"/>
      <c r="E433" s="6"/>
      <c r="F433" s="6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</row>
    <row r="434" spans="1:40" ht="13" x14ac:dyDescent="0.3">
      <c r="A434" s="7"/>
      <c r="B434" s="3"/>
      <c r="C434" s="3"/>
      <c r="D434" s="5"/>
      <c r="E434" s="6"/>
      <c r="F434" s="6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</row>
    <row r="435" spans="1:40" ht="13" x14ac:dyDescent="0.3">
      <c r="A435" s="7"/>
      <c r="B435" s="3"/>
      <c r="C435" s="3"/>
      <c r="D435" s="5"/>
      <c r="E435" s="6"/>
      <c r="F435" s="6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</row>
    <row r="436" spans="1:40" ht="13" x14ac:dyDescent="0.3">
      <c r="A436" s="7"/>
      <c r="B436" s="3"/>
      <c r="C436" s="3"/>
      <c r="D436" s="5"/>
      <c r="E436" s="6"/>
      <c r="F436" s="6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</row>
    <row r="437" spans="1:40" ht="13" x14ac:dyDescent="0.3">
      <c r="A437" s="7"/>
      <c r="B437" s="3"/>
      <c r="C437" s="3"/>
      <c r="D437" s="5"/>
      <c r="E437" s="6"/>
      <c r="F437" s="6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</row>
    <row r="438" spans="1:40" ht="13" x14ac:dyDescent="0.3">
      <c r="A438" s="7"/>
      <c r="B438" s="3"/>
      <c r="C438" s="3"/>
      <c r="D438" s="5"/>
      <c r="E438" s="6"/>
      <c r="F438" s="6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</row>
    <row r="439" spans="1:40" ht="13" x14ac:dyDescent="0.3">
      <c r="A439" s="7"/>
      <c r="B439" s="3"/>
      <c r="C439" s="3"/>
      <c r="D439" s="5"/>
      <c r="E439" s="6"/>
      <c r="F439" s="6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</row>
    <row r="440" spans="1:40" ht="13" x14ac:dyDescent="0.3">
      <c r="A440" s="7"/>
      <c r="B440" s="3"/>
      <c r="C440" s="3"/>
      <c r="D440" s="5"/>
      <c r="E440" s="6"/>
      <c r="F440" s="6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</row>
    <row r="441" spans="1:40" ht="13" x14ac:dyDescent="0.3">
      <c r="A441" s="7"/>
      <c r="B441" s="3"/>
      <c r="C441" s="3"/>
      <c r="D441" s="5"/>
      <c r="E441" s="6"/>
      <c r="F441" s="6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</row>
    <row r="442" spans="1:40" ht="13" x14ac:dyDescent="0.3">
      <c r="A442" s="7"/>
      <c r="B442" s="3"/>
      <c r="C442" s="3"/>
      <c r="D442" s="5"/>
      <c r="E442" s="6"/>
      <c r="F442" s="6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</row>
    <row r="443" spans="1:40" ht="13" x14ac:dyDescent="0.3">
      <c r="A443" s="7"/>
      <c r="B443" s="3"/>
      <c r="C443" s="3"/>
      <c r="D443" s="5"/>
      <c r="E443" s="6"/>
      <c r="F443" s="6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</row>
    <row r="444" spans="1:40" ht="13" x14ac:dyDescent="0.3">
      <c r="A444" s="7"/>
      <c r="B444" s="3"/>
      <c r="C444" s="3"/>
      <c r="D444" s="5"/>
      <c r="E444" s="6"/>
      <c r="F444" s="6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</row>
    <row r="445" spans="1:40" ht="13" x14ac:dyDescent="0.3">
      <c r="A445" s="7"/>
      <c r="B445" s="3"/>
      <c r="C445" s="3"/>
      <c r="D445" s="5"/>
      <c r="E445" s="6"/>
      <c r="F445" s="6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</row>
    <row r="446" spans="1:40" ht="13" x14ac:dyDescent="0.3">
      <c r="A446" s="7"/>
      <c r="B446" s="3"/>
      <c r="C446" s="3"/>
      <c r="D446" s="5"/>
      <c r="E446" s="6"/>
      <c r="F446" s="6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</row>
    <row r="447" spans="1:40" ht="13" x14ac:dyDescent="0.3">
      <c r="A447" s="7"/>
      <c r="B447" s="3"/>
      <c r="C447" s="3"/>
      <c r="D447" s="5"/>
      <c r="E447" s="6"/>
      <c r="F447" s="6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</row>
    <row r="448" spans="1:40" ht="13" x14ac:dyDescent="0.3">
      <c r="A448" s="7"/>
      <c r="B448" s="3"/>
      <c r="C448" s="3"/>
      <c r="D448" s="5"/>
      <c r="E448" s="6"/>
      <c r="F448" s="6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</row>
    <row r="449" spans="1:40" ht="13" x14ac:dyDescent="0.3">
      <c r="A449" s="7"/>
      <c r="B449" s="3"/>
      <c r="C449" s="3"/>
      <c r="D449" s="5"/>
      <c r="E449" s="6"/>
      <c r="F449" s="6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</row>
    <row r="450" spans="1:40" ht="13" x14ac:dyDescent="0.3">
      <c r="A450" s="7"/>
      <c r="B450" s="3"/>
      <c r="C450" s="3"/>
      <c r="D450" s="5"/>
      <c r="E450" s="6"/>
      <c r="F450" s="6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</row>
    <row r="451" spans="1:40" ht="13" x14ac:dyDescent="0.3">
      <c r="A451" s="7"/>
      <c r="B451" s="3"/>
      <c r="C451" s="3"/>
      <c r="D451" s="5"/>
      <c r="E451" s="6"/>
      <c r="F451" s="6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</row>
    <row r="452" spans="1:40" ht="13" x14ac:dyDescent="0.3">
      <c r="A452" s="7"/>
      <c r="B452" s="3"/>
      <c r="C452" s="3"/>
      <c r="D452" s="5"/>
      <c r="E452" s="6"/>
      <c r="F452" s="6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</row>
    <row r="453" spans="1:40" ht="13" x14ac:dyDescent="0.3">
      <c r="A453" s="7"/>
      <c r="B453" s="3"/>
      <c r="C453" s="3"/>
      <c r="D453" s="5"/>
      <c r="E453" s="6"/>
      <c r="F453" s="6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</row>
    <row r="454" spans="1:40" ht="13" x14ac:dyDescent="0.3">
      <c r="A454" s="7"/>
      <c r="B454" s="3"/>
      <c r="C454" s="3"/>
      <c r="D454" s="5"/>
      <c r="E454" s="6"/>
      <c r="F454" s="6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</row>
    <row r="455" spans="1:40" ht="13" x14ac:dyDescent="0.3">
      <c r="A455" s="7"/>
      <c r="B455" s="3"/>
      <c r="C455" s="3"/>
      <c r="D455" s="5"/>
      <c r="E455" s="6"/>
      <c r="F455" s="6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</row>
    <row r="456" spans="1:40" ht="13" x14ac:dyDescent="0.3">
      <c r="A456" s="7"/>
      <c r="B456" s="3"/>
      <c r="C456" s="3"/>
      <c r="D456" s="5"/>
      <c r="E456" s="6"/>
      <c r="F456" s="6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</row>
    <row r="457" spans="1:40" ht="13" x14ac:dyDescent="0.3">
      <c r="A457" s="7"/>
      <c r="B457" s="3"/>
      <c r="C457" s="3"/>
      <c r="D457" s="5"/>
      <c r="E457" s="6"/>
      <c r="F457" s="6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</row>
    <row r="458" spans="1:40" ht="13" x14ac:dyDescent="0.3">
      <c r="A458" s="7"/>
      <c r="B458" s="3"/>
      <c r="C458" s="3"/>
      <c r="D458" s="5"/>
      <c r="E458" s="6"/>
      <c r="F458" s="6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</row>
    <row r="459" spans="1:40" ht="13" x14ac:dyDescent="0.3">
      <c r="A459" s="7"/>
      <c r="B459" s="3"/>
      <c r="C459" s="3"/>
      <c r="D459" s="5"/>
      <c r="E459" s="6"/>
      <c r="F459" s="6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</row>
    <row r="460" spans="1:40" ht="13" x14ac:dyDescent="0.3">
      <c r="A460" s="7"/>
      <c r="B460" s="3"/>
      <c r="C460" s="3"/>
      <c r="D460" s="5"/>
      <c r="E460" s="6"/>
      <c r="F460" s="6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</row>
    <row r="461" spans="1:40" ht="13" x14ac:dyDescent="0.3">
      <c r="A461" s="7"/>
      <c r="B461" s="3"/>
      <c r="C461" s="3"/>
      <c r="D461" s="5"/>
      <c r="E461" s="6"/>
      <c r="F461" s="6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</row>
    <row r="462" spans="1:40" ht="13" x14ac:dyDescent="0.3">
      <c r="A462" s="7"/>
      <c r="B462" s="3"/>
      <c r="C462" s="3"/>
      <c r="D462" s="5"/>
      <c r="E462" s="6"/>
      <c r="F462" s="6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</row>
    <row r="463" spans="1:40" ht="13" x14ac:dyDescent="0.3">
      <c r="A463" s="7"/>
      <c r="B463" s="3"/>
      <c r="C463" s="3"/>
      <c r="D463" s="5"/>
      <c r="E463" s="6"/>
      <c r="F463" s="6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</row>
    <row r="464" spans="1:40" ht="13" x14ac:dyDescent="0.3">
      <c r="A464" s="7"/>
      <c r="B464" s="3"/>
      <c r="C464" s="3"/>
      <c r="D464" s="5"/>
      <c r="E464" s="6"/>
      <c r="F464" s="6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</row>
    <row r="465" spans="1:40" ht="13" x14ac:dyDescent="0.3">
      <c r="A465" s="7"/>
      <c r="B465" s="3"/>
      <c r="C465" s="3"/>
      <c r="D465" s="5"/>
      <c r="E465" s="6"/>
      <c r="F465" s="6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</row>
    <row r="466" spans="1:40" ht="13" x14ac:dyDescent="0.3">
      <c r="A466" s="7"/>
      <c r="B466" s="3"/>
      <c r="C466" s="3"/>
      <c r="D466" s="5"/>
      <c r="E466" s="6"/>
      <c r="F466" s="6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</row>
    <row r="467" spans="1:40" ht="13" x14ac:dyDescent="0.3">
      <c r="A467" s="7"/>
      <c r="B467" s="3"/>
      <c r="C467" s="3"/>
      <c r="D467" s="5"/>
      <c r="E467" s="6"/>
      <c r="F467" s="6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</row>
    <row r="468" spans="1:40" ht="13" x14ac:dyDescent="0.3">
      <c r="A468" s="7"/>
      <c r="B468" s="3"/>
      <c r="C468" s="3"/>
      <c r="D468" s="5"/>
      <c r="E468" s="6"/>
      <c r="F468" s="6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</row>
    <row r="469" spans="1:40" ht="13" x14ac:dyDescent="0.3">
      <c r="A469" s="7"/>
      <c r="B469" s="3"/>
      <c r="C469" s="3"/>
      <c r="D469" s="5"/>
      <c r="E469" s="6"/>
      <c r="F469" s="6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</row>
    <row r="470" spans="1:40" ht="13" x14ac:dyDescent="0.3">
      <c r="A470" s="7"/>
      <c r="B470" s="3"/>
      <c r="C470" s="3"/>
      <c r="D470" s="5"/>
      <c r="E470" s="6"/>
      <c r="F470" s="6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</row>
    <row r="471" spans="1:40" ht="13" x14ac:dyDescent="0.3">
      <c r="A471" s="7"/>
      <c r="B471" s="3"/>
      <c r="C471" s="3"/>
      <c r="D471" s="5"/>
      <c r="E471" s="6"/>
      <c r="F471" s="6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</row>
    <row r="472" spans="1:40" ht="13" x14ac:dyDescent="0.3">
      <c r="A472" s="7"/>
      <c r="B472" s="3"/>
      <c r="C472" s="3"/>
      <c r="D472" s="5"/>
      <c r="E472" s="6"/>
      <c r="F472" s="6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</row>
    <row r="473" spans="1:40" ht="13" x14ac:dyDescent="0.3">
      <c r="A473" s="7"/>
      <c r="B473" s="3"/>
      <c r="C473" s="3"/>
      <c r="D473" s="5"/>
      <c r="E473" s="6"/>
      <c r="F473" s="6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</row>
    <row r="474" spans="1:40" ht="13" x14ac:dyDescent="0.3">
      <c r="A474" s="7"/>
      <c r="B474" s="3"/>
      <c r="C474" s="3"/>
      <c r="D474" s="5"/>
      <c r="E474" s="6"/>
      <c r="F474" s="6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</row>
    <row r="475" spans="1:40" ht="13" x14ac:dyDescent="0.3">
      <c r="A475" s="7"/>
      <c r="B475" s="3"/>
      <c r="C475" s="3"/>
      <c r="D475" s="5"/>
      <c r="E475" s="6"/>
      <c r="F475" s="6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</row>
    <row r="476" spans="1:40" ht="13" x14ac:dyDescent="0.3">
      <c r="A476" s="7"/>
      <c r="B476" s="3"/>
      <c r="C476" s="3"/>
      <c r="D476" s="5"/>
      <c r="E476" s="6"/>
      <c r="F476" s="6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</row>
    <row r="477" spans="1:40" ht="13" x14ac:dyDescent="0.3">
      <c r="A477" s="7"/>
      <c r="B477" s="3"/>
      <c r="C477" s="3"/>
      <c r="D477" s="5"/>
      <c r="E477" s="6"/>
      <c r="F477" s="6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</row>
    <row r="478" spans="1:40" ht="13" x14ac:dyDescent="0.3">
      <c r="A478" s="7"/>
      <c r="B478" s="3"/>
      <c r="C478" s="3"/>
      <c r="D478" s="5"/>
      <c r="E478" s="6"/>
      <c r="F478" s="6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</row>
    <row r="479" spans="1:40" ht="13" x14ac:dyDescent="0.3">
      <c r="A479" s="7"/>
      <c r="B479" s="3"/>
      <c r="C479" s="3"/>
      <c r="D479" s="5"/>
      <c r="E479" s="6"/>
      <c r="F479" s="6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</row>
    <row r="480" spans="1:40" ht="13" x14ac:dyDescent="0.3">
      <c r="A480" s="7"/>
      <c r="B480" s="3"/>
      <c r="C480" s="3"/>
      <c r="D480" s="5"/>
      <c r="E480" s="6"/>
      <c r="F480" s="6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</row>
    <row r="481" spans="1:40" ht="13" x14ac:dyDescent="0.3">
      <c r="A481" s="7"/>
      <c r="B481" s="3"/>
      <c r="C481" s="3"/>
      <c r="D481" s="5"/>
      <c r="E481" s="6"/>
      <c r="F481" s="6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</row>
    <row r="482" spans="1:40" ht="13" x14ac:dyDescent="0.3">
      <c r="A482" s="7"/>
      <c r="B482" s="3"/>
      <c r="C482" s="3"/>
      <c r="D482" s="5"/>
      <c r="E482" s="6"/>
      <c r="F482" s="6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</row>
    <row r="483" spans="1:40" ht="13" x14ac:dyDescent="0.3">
      <c r="A483" s="7"/>
      <c r="B483" s="3"/>
      <c r="C483" s="3"/>
      <c r="D483" s="5"/>
      <c r="E483" s="6"/>
      <c r="F483" s="6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</row>
    <row r="484" spans="1:40" ht="13" x14ac:dyDescent="0.3">
      <c r="A484" s="7"/>
      <c r="B484" s="3"/>
      <c r="C484" s="3"/>
      <c r="D484" s="5"/>
      <c r="E484" s="6"/>
      <c r="F484" s="6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</row>
    <row r="485" spans="1:40" ht="13" x14ac:dyDescent="0.3">
      <c r="A485" s="7"/>
      <c r="B485" s="3"/>
      <c r="C485" s="3"/>
      <c r="D485" s="5"/>
      <c r="E485" s="6"/>
      <c r="F485" s="6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</row>
    <row r="486" spans="1:40" ht="13" x14ac:dyDescent="0.3">
      <c r="A486" s="7"/>
      <c r="B486" s="3"/>
      <c r="C486" s="3"/>
      <c r="D486" s="5"/>
      <c r="E486" s="6"/>
      <c r="F486" s="6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</row>
    <row r="487" spans="1:40" ht="13" x14ac:dyDescent="0.3">
      <c r="A487" s="7"/>
      <c r="B487" s="3"/>
      <c r="C487" s="3"/>
      <c r="D487" s="5"/>
      <c r="E487" s="6"/>
      <c r="F487" s="6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</row>
    <row r="488" spans="1:40" ht="13" x14ac:dyDescent="0.3">
      <c r="A488" s="7"/>
      <c r="B488" s="3"/>
      <c r="C488" s="3"/>
      <c r="D488" s="5"/>
      <c r="E488" s="6"/>
      <c r="F488" s="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</row>
    <row r="489" spans="1:40" ht="13" x14ac:dyDescent="0.3">
      <c r="A489" s="7"/>
      <c r="B489" s="3"/>
      <c r="C489" s="3"/>
      <c r="D489" s="5"/>
      <c r="E489" s="6"/>
      <c r="F489" s="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</row>
    <row r="490" spans="1:40" ht="13" x14ac:dyDescent="0.3">
      <c r="A490" s="7"/>
      <c r="B490" s="3"/>
      <c r="C490" s="3"/>
      <c r="D490" s="5"/>
      <c r="E490" s="6"/>
      <c r="F490" s="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</row>
    <row r="491" spans="1:40" ht="13" x14ac:dyDescent="0.3">
      <c r="A491" s="7"/>
      <c r="B491" s="3"/>
      <c r="C491" s="3"/>
      <c r="D491" s="5"/>
      <c r="E491" s="6"/>
      <c r="F491" s="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</row>
    <row r="492" spans="1:40" ht="13" x14ac:dyDescent="0.3">
      <c r="A492" s="7"/>
      <c r="B492" s="3"/>
      <c r="C492" s="3"/>
      <c r="D492" s="5"/>
      <c r="E492" s="6"/>
      <c r="F492" s="6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</row>
    <row r="493" spans="1:40" ht="13" x14ac:dyDescent="0.3">
      <c r="A493" s="7"/>
      <c r="B493" s="3"/>
      <c r="C493" s="3"/>
      <c r="D493" s="5"/>
      <c r="E493" s="6"/>
      <c r="F493" s="6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</row>
    <row r="494" spans="1:40" ht="13" x14ac:dyDescent="0.3">
      <c r="A494" s="7"/>
      <c r="B494" s="3"/>
      <c r="C494" s="3"/>
      <c r="D494" s="5"/>
      <c r="E494" s="6"/>
      <c r="F494" s="6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</row>
    <row r="495" spans="1:40" ht="13" x14ac:dyDescent="0.3">
      <c r="A495" s="7"/>
      <c r="B495" s="3"/>
      <c r="C495" s="3"/>
      <c r="D495" s="5"/>
      <c r="E495" s="6"/>
      <c r="F495" s="6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</row>
    <row r="496" spans="1:40" ht="13" x14ac:dyDescent="0.3">
      <c r="A496" s="7"/>
      <c r="B496" s="3"/>
      <c r="C496" s="3"/>
      <c r="D496" s="5"/>
      <c r="E496" s="6"/>
      <c r="F496" s="6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</row>
    <row r="497" spans="1:40" ht="13" x14ac:dyDescent="0.3">
      <c r="A497" s="7"/>
      <c r="B497" s="3"/>
      <c r="C497" s="3"/>
      <c r="D497" s="5"/>
      <c r="E497" s="6"/>
      <c r="F497" s="6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</row>
    <row r="498" spans="1:40" ht="13" x14ac:dyDescent="0.3">
      <c r="A498" s="7"/>
      <c r="B498" s="3"/>
      <c r="C498" s="3"/>
      <c r="D498" s="5"/>
      <c r="E498" s="6"/>
      <c r="F498" s="6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</row>
    <row r="499" spans="1:40" ht="13" x14ac:dyDescent="0.3">
      <c r="A499" s="7"/>
      <c r="B499" s="3"/>
      <c r="C499" s="3"/>
      <c r="D499" s="5"/>
      <c r="E499" s="6"/>
      <c r="F499" s="6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</row>
    <row r="500" spans="1:40" ht="13" x14ac:dyDescent="0.3">
      <c r="A500" s="7"/>
      <c r="B500" s="3"/>
      <c r="C500" s="3"/>
      <c r="D500" s="5"/>
      <c r="E500" s="6"/>
      <c r="F500" s="6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</row>
    <row r="501" spans="1:40" ht="13" x14ac:dyDescent="0.3">
      <c r="A501" s="7"/>
      <c r="B501" s="3"/>
      <c r="C501" s="3"/>
      <c r="D501" s="5"/>
      <c r="E501" s="6"/>
      <c r="F501" s="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</row>
    <row r="502" spans="1:40" ht="13" x14ac:dyDescent="0.3">
      <c r="A502" s="7"/>
      <c r="B502" s="3"/>
      <c r="C502" s="3"/>
      <c r="D502" s="5"/>
      <c r="E502" s="6"/>
      <c r="F502" s="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</row>
    <row r="503" spans="1:40" ht="13" x14ac:dyDescent="0.3">
      <c r="A503" s="7"/>
      <c r="B503" s="3"/>
      <c r="C503" s="3"/>
      <c r="D503" s="5"/>
      <c r="E503" s="6"/>
      <c r="F503" s="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</row>
    <row r="504" spans="1:40" ht="13" x14ac:dyDescent="0.3">
      <c r="A504" s="7"/>
      <c r="B504" s="3"/>
      <c r="C504" s="3"/>
      <c r="D504" s="5"/>
      <c r="E504" s="6"/>
      <c r="F504" s="6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</row>
    <row r="505" spans="1:40" ht="13" x14ac:dyDescent="0.3">
      <c r="A505" s="7"/>
      <c r="B505" s="3"/>
      <c r="C505" s="3"/>
      <c r="D505" s="5"/>
      <c r="E505" s="6"/>
      <c r="F505" s="6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</row>
    <row r="506" spans="1:40" ht="13" x14ac:dyDescent="0.3">
      <c r="A506" s="7"/>
      <c r="B506" s="3"/>
      <c r="C506" s="3"/>
      <c r="D506" s="5"/>
      <c r="E506" s="6"/>
      <c r="F506" s="6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</row>
    <row r="507" spans="1:40" ht="13" x14ac:dyDescent="0.3">
      <c r="A507" s="7"/>
      <c r="B507" s="3"/>
      <c r="C507" s="3"/>
      <c r="D507" s="5"/>
      <c r="E507" s="6"/>
      <c r="F507" s="6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</row>
    <row r="508" spans="1:40" ht="13" x14ac:dyDescent="0.3">
      <c r="A508" s="7"/>
      <c r="B508" s="3"/>
      <c r="C508" s="3"/>
      <c r="D508" s="5"/>
      <c r="E508" s="6"/>
      <c r="F508" s="6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</row>
    <row r="509" spans="1:40" ht="13" x14ac:dyDescent="0.3">
      <c r="A509" s="7"/>
      <c r="B509" s="3"/>
      <c r="C509" s="3"/>
      <c r="D509" s="5"/>
      <c r="E509" s="6"/>
      <c r="F509" s="6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</row>
    <row r="510" spans="1:40" ht="13" x14ac:dyDescent="0.3">
      <c r="A510" s="7"/>
      <c r="B510" s="3"/>
      <c r="C510" s="3"/>
      <c r="D510" s="5"/>
      <c r="E510" s="6"/>
      <c r="F510" s="6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</row>
    <row r="511" spans="1:40" ht="13" x14ac:dyDescent="0.3">
      <c r="A511" s="7"/>
      <c r="B511" s="3"/>
      <c r="C511" s="3"/>
      <c r="D511" s="5"/>
      <c r="E511" s="6"/>
      <c r="F511" s="6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</row>
    <row r="512" spans="1:40" ht="13" x14ac:dyDescent="0.3">
      <c r="A512" s="7"/>
      <c r="B512" s="3"/>
      <c r="C512" s="3"/>
      <c r="D512" s="5"/>
      <c r="E512" s="6"/>
      <c r="F512" s="6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</row>
    <row r="513" spans="1:40" ht="13" x14ac:dyDescent="0.3">
      <c r="A513" s="7"/>
      <c r="B513" s="3"/>
      <c r="C513" s="3"/>
      <c r="D513" s="5"/>
      <c r="E513" s="6"/>
      <c r="F513" s="6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</row>
    <row r="514" spans="1:40" ht="13" x14ac:dyDescent="0.3">
      <c r="A514" s="7"/>
      <c r="B514" s="3"/>
      <c r="C514" s="3"/>
      <c r="D514" s="5"/>
      <c r="E514" s="6"/>
      <c r="F514" s="6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</row>
    <row r="515" spans="1:40" ht="13" x14ac:dyDescent="0.3">
      <c r="A515" s="7"/>
      <c r="B515" s="3"/>
      <c r="C515" s="3"/>
      <c r="D515" s="5"/>
      <c r="E515" s="6"/>
      <c r="F515" s="6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</row>
    <row r="516" spans="1:40" ht="13" x14ac:dyDescent="0.3">
      <c r="A516" s="7"/>
      <c r="B516" s="3"/>
      <c r="C516" s="3"/>
      <c r="D516" s="5"/>
      <c r="E516" s="6"/>
      <c r="F516" s="6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</row>
    <row r="517" spans="1:40" ht="13" x14ac:dyDescent="0.3">
      <c r="A517" s="7"/>
      <c r="B517" s="3"/>
      <c r="C517" s="3"/>
      <c r="D517" s="5"/>
      <c r="E517" s="6"/>
      <c r="F517" s="6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</row>
    <row r="518" spans="1:40" ht="13" x14ac:dyDescent="0.3">
      <c r="A518" s="7"/>
      <c r="B518" s="3"/>
      <c r="C518" s="3"/>
      <c r="D518" s="5"/>
      <c r="E518" s="6"/>
      <c r="F518" s="6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</row>
    <row r="519" spans="1:40" ht="13" x14ac:dyDescent="0.3">
      <c r="A519" s="7"/>
      <c r="B519" s="3"/>
      <c r="C519" s="3"/>
      <c r="D519" s="5"/>
      <c r="E519" s="6"/>
      <c r="F519" s="6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</row>
    <row r="520" spans="1:40" ht="13" x14ac:dyDescent="0.3">
      <c r="A520" s="7"/>
      <c r="B520" s="3"/>
      <c r="C520" s="3"/>
      <c r="D520" s="5"/>
      <c r="E520" s="6"/>
      <c r="F520" s="6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</row>
    <row r="521" spans="1:40" ht="13" x14ac:dyDescent="0.3">
      <c r="A521" s="7"/>
      <c r="B521" s="3"/>
      <c r="C521" s="3"/>
      <c r="D521" s="5"/>
      <c r="E521" s="6"/>
      <c r="F521" s="6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</row>
    <row r="522" spans="1:40" ht="13" x14ac:dyDescent="0.3">
      <c r="A522" s="7"/>
      <c r="B522" s="3"/>
      <c r="C522" s="3"/>
      <c r="D522" s="5"/>
      <c r="E522" s="6"/>
      <c r="F522" s="6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</row>
    <row r="523" spans="1:40" ht="13" x14ac:dyDescent="0.3">
      <c r="A523" s="7"/>
      <c r="B523" s="3"/>
      <c r="C523" s="3"/>
      <c r="D523" s="5"/>
      <c r="E523" s="6"/>
      <c r="F523" s="6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</row>
    <row r="524" spans="1:40" ht="13" x14ac:dyDescent="0.3">
      <c r="A524" s="7"/>
      <c r="B524" s="3"/>
      <c r="C524" s="3"/>
      <c r="D524" s="5"/>
      <c r="E524" s="6"/>
      <c r="F524" s="6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</row>
    <row r="525" spans="1:40" ht="13" x14ac:dyDescent="0.3">
      <c r="A525" s="7"/>
      <c r="B525" s="3"/>
      <c r="C525" s="3"/>
      <c r="D525" s="5"/>
      <c r="E525" s="6"/>
      <c r="F525" s="6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</row>
    <row r="526" spans="1:40" ht="13" x14ac:dyDescent="0.3">
      <c r="A526" s="7"/>
      <c r="B526" s="3"/>
      <c r="C526" s="3"/>
      <c r="D526" s="5"/>
      <c r="E526" s="6"/>
      <c r="F526" s="6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</row>
    <row r="527" spans="1:40" ht="13" x14ac:dyDescent="0.3">
      <c r="A527" s="7"/>
      <c r="B527" s="3"/>
      <c r="C527" s="3"/>
      <c r="D527" s="5"/>
      <c r="E527" s="6"/>
      <c r="F527" s="6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</row>
    <row r="528" spans="1:40" ht="13" x14ac:dyDescent="0.3">
      <c r="A528" s="7"/>
      <c r="B528" s="3"/>
      <c r="C528" s="3"/>
      <c r="D528" s="5"/>
      <c r="E528" s="6"/>
      <c r="F528" s="6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</row>
    <row r="529" spans="1:40" ht="13" x14ac:dyDescent="0.3">
      <c r="A529" s="7"/>
      <c r="B529" s="3"/>
      <c r="C529" s="3"/>
      <c r="D529" s="5"/>
      <c r="E529" s="6"/>
      <c r="F529" s="6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</row>
    <row r="530" spans="1:40" ht="13" x14ac:dyDescent="0.3">
      <c r="A530" s="7"/>
      <c r="B530" s="3"/>
      <c r="C530" s="3"/>
      <c r="D530" s="5"/>
      <c r="E530" s="6"/>
      <c r="F530" s="6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</row>
    <row r="531" spans="1:40" ht="13" x14ac:dyDescent="0.3">
      <c r="A531" s="7"/>
      <c r="B531" s="3"/>
      <c r="C531" s="3"/>
      <c r="D531" s="5"/>
      <c r="E531" s="6"/>
      <c r="F531" s="6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</row>
    <row r="532" spans="1:40" ht="13" x14ac:dyDescent="0.3">
      <c r="A532" s="7"/>
      <c r="B532" s="3"/>
      <c r="C532" s="3"/>
      <c r="D532" s="5"/>
      <c r="E532" s="6"/>
      <c r="F532" s="6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</row>
    <row r="533" spans="1:40" ht="13" x14ac:dyDescent="0.3">
      <c r="A533" s="7"/>
      <c r="B533" s="3"/>
      <c r="C533" s="3"/>
      <c r="D533" s="5"/>
      <c r="E533" s="6"/>
      <c r="F533" s="6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</row>
    <row r="534" spans="1:40" ht="13" x14ac:dyDescent="0.3">
      <c r="A534" s="7"/>
      <c r="B534" s="3"/>
      <c r="C534" s="3"/>
      <c r="D534" s="5"/>
      <c r="E534" s="6"/>
      <c r="F534" s="6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</row>
    <row r="535" spans="1:40" ht="13" x14ac:dyDescent="0.3">
      <c r="A535" s="7"/>
      <c r="B535" s="3"/>
      <c r="C535" s="3"/>
      <c r="D535" s="5"/>
      <c r="E535" s="6"/>
      <c r="F535" s="6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</row>
    <row r="536" spans="1:40" ht="13" x14ac:dyDescent="0.3">
      <c r="A536" s="7"/>
      <c r="B536" s="3"/>
      <c r="C536" s="3"/>
      <c r="D536" s="5"/>
      <c r="E536" s="6"/>
      <c r="F536" s="6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</row>
    <row r="537" spans="1:40" ht="13" x14ac:dyDescent="0.3">
      <c r="A537" s="7"/>
      <c r="B537" s="3"/>
      <c r="C537" s="3"/>
      <c r="D537" s="5"/>
      <c r="E537" s="6"/>
      <c r="F537" s="6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</row>
    <row r="538" spans="1:40" ht="13" x14ac:dyDescent="0.3">
      <c r="A538" s="7"/>
      <c r="B538" s="3"/>
      <c r="C538" s="3"/>
      <c r="D538" s="5"/>
      <c r="E538" s="6"/>
      <c r="F538" s="6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</row>
    <row r="539" spans="1:40" ht="13" x14ac:dyDescent="0.3">
      <c r="A539" s="7"/>
      <c r="B539" s="3"/>
      <c r="C539" s="3"/>
      <c r="D539" s="5"/>
      <c r="E539" s="6"/>
      <c r="F539" s="6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</row>
    <row r="540" spans="1:40" ht="13" x14ac:dyDescent="0.3">
      <c r="A540" s="7"/>
      <c r="B540" s="3"/>
      <c r="C540" s="3"/>
      <c r="D540" s="5"/>
      <c r="E540" s="6"/>
      <c r="F540" s="6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</row>
    <row r="541" spans="1:40" ht="13" x14ac:dyDescent="0.3">
      <c r="A541" s="7"/>
      <c r="B541" s="3"/>
      <c r="C541" s="3"/>
      <c r="D541" s="5"/>
      <c r="E541" s="6"/>
      <c r="F541" s="6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</row>
    <row r="542" spans="1:40" ht="13" x14ac:dyDescent="0.3">
      <c r="A542" s="7"/>
      <c r="B542" s="3"/>
      <c r="C542" s="3"/>
      <c r="D542" s="5"/>
      <c r="E542" s="6"/>
      <c r="F542" s="6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</row>
    <row r="543" spans="1:40" ht="13" x14ac:dyDescent="0.3">
      <c r="A543" s="7"/>
      <c r="B543" s="3"/>
      <c r="C543" s="3"/>
      <c r="D543" s="5"/>
      <c r="E543" s="6"/>
      <c r="F543" s="6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</row>
    <row r="544" spans="1:40" ht="13" x14ac:dyDescent="0.3">
      <c r="A544" s="7"/>
      <c r="B544" s="3"/>
      <c r="C544" s="3"/>
      <c r="D544" s="5"/>
      <c r="E544" s="6"/>
      <c r="F544" s="6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</row>
    <row r="545" spans="1:40" ht="13" x14ac:dyDescent="0.3">
      <c r="A545" s="7"/>
      <c r="B545" s="3"/>
      <c r="C545" s="3"/>
      <c r="D545" s="5"/>
      <c r="E545" s="6"/>
      <c r="F545" s="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</row>
    <row r="546" spans="1:40" ht="13" x14ac:dyDescent="0.3">
      <c r="A546" s="7"/>
      <c r="B546" s="3"/>
      <c r="C546" s="3"/>
      <c r="D546" s="5"/>
      <c r="E546" s="6"/>
      <c r="F546" s="6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</row>
    <row r="547" spans="1:40" ht="13" x14ac:dyDescent="0.3">
      <c r="A547" s="7"/>
      <c r="B547" s="3"/>
      <c r="C547" s="3"/>
      <c r="D547" s="5"/>
      <c r="E547" s="6"/>
      <c r="F547" s="6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</row>
    <row r="548" spans="1:40" ht="13" x14ac:dyDescent="0.3">
      <c r="A548" s="7"/>
      <c r="B548" s="3"/>
      <c r="C548" s="3"/>
      <c r="D548" s="5"/>
      <c r="E548" s="6"/>
      <c r="F548" s="6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</row>
    <row r="549" spans="1:40" ht="13" x14ac:dyDescent="0.3">
      <c r="A549" s="7"/>
      <c r="B549" s="3"/>
      <c r="C549" s="3"/>
      <c r="D549" s="5"/>
      <c r="E549" s="6"/>
      <c r="F549" s="6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</row>
    <row r="550" spans="1:40" ht="13" x14ac:dyDescent="0.3">
      <c r="A550" s="7"/>
      <c r="B550" s="3"/>
      <c r="C550" s="3"/>
      <c r="D550" s="5"/>
      <c r="E550" s="6"/>
      <c r="F550" s="6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</row>
    <row r="551" spans="1:40" ht="13" x14ac:dyDescent="0.3">
      <c r="A551" s="7"/>
      <c r="B551" s="3"/>
      <c r="C551" s="3"/>
      <c r="D551" s="5"/>
      <c r="E551" s="6"/>
      <c r="F551" s="6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</row>
    <row r="552" spans="1:40" ht="13" x14ac:dyDescent="0.3">
      <c r="A552" s="7"/>
      <c r="B552" s="3"/>
      <c r="C552" s="3"/>
      <c r="D552" s="5"/>
      <c r="E552" s="6"/>
      <c r="F552" s="6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</row>
    <row r="553" spans="1:40" ht="13" x14ac:dyDescent="0.3">
      <c r="A553" s="7"/>
      <c r="B553" s="3"/>
      <c r="C553" s="3"/>
      <c r="D553" s="5"/>
      <c r="E553" s="6"/>
      <c r="F553" s="6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</row>
    <row r="554" spans="1:40" ht="13" x14ac:dyDescent="0.3">
      <c r="A554" s="7"/>
      <c r="B554" s="3"/>
      <c r="C554" s="3"/>
      <c r="D554" s="5"/>
      <c r="E554" s="6"/>
      <c r="F554" s="6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</row>
    <row r="555" spans="1:40" ht="13" x14ac:dyDescent="0.3">
      <c r="A555" s="7"/>
      <c r="B555" s="3"/>
      <c r="C555" s="3"/>
      <c r="D555" s="5"/>
      <c r="E555" s="6"/>
      <c r="F555" s="6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</row>
    <row r="556" spans="1:40" ht="13" x14ac:dyDescent="0.3">
      <c r="A556" s="7"/>
      <c r="B556" s="3"/>
      <c r="C556" s="3"/>
      <c r="D556" s="5"/>
      <c r="E556" s="6"/>
      <c r="F556" s="6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</row>
    <row r="557" spans="1:40" ht="13" x14ac:dyDescent="0.3">
      <c r="A557" s="7"/>
      <c r="B557" s="3"/>
      <c r="C557" s="3"/>
      <c r="D557" s="5"/>
      <c r="E557" s="6"/>
      <c r="F557" s="6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</row>
    <row r="558" spans="1:40" ht="13" x14ac:dyDescent="0.3">
      <c r="A558" s="7"/>
      <c r="B558" s="3"/>
      <c r="C558" s="3"/>
      <c r="D558" s="5"/>
      <c r="E558" s="6"/>
      <c r="F558" s="6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</row>
    <row r="559" spans="1:40" ht="13" x14ac:dyDescent="0.3">
      <c r="A559" s="7"/>
      <c r="B559" s="3"/>
      <c r="C559" s="3"/>
      <c r="D559" s="5"/>
      <c r="E559" s="6"/>
      <c r="F559" s="6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</row>
    <row r="560" spans="1:40" ht="13" x14ac:dyDescent="0.3">
      <c r="A560" s="7"/>
      <c r="B560" s="3"/>
      <c r="C560" s="3"/>
      <c r="D560" s="5"/>
      <c r="E560" s="6"/>
      <c r="F560" s="6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</row>
    <row r="561" spans="1:40" ht="13" x14ac:dyDescent="0.3">
      <c r="A561" s="7"/>
      <c r="B561" s="3"/>
      <c r="C561" s="3"/>
      <c r="D561" s="5"/>
      <c r="E561" s="6"/>
      <c r="F561" s="6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</row>
    <row r="562" spans="1:40" ht="13" x14ac:dyDescent="0.3">
      <c r="A562" s="7"/>
      <c r="B562" s="3"/>
      <c r="C562" s="3"/>
      <c r="D562" s="5"/>
      <c r="E562" s="6"/>
      <c r="F562" s="6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</row>
    <row r="563" spans="1:40" ht="13" x14ac:dyDescent="0.3">
      <c r="A563" s="7"/>
      <c r="B563" s="3"/>
      <c r="C563" s="3"/>
      <c r="D563" s="5"/>
      <c r="E563" s="6"/>
      <c r="F563" s="6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</row>
    <row r="564" spans="1:40" ht="13" x14ac:dyDescent="0.3">
      <c r="A564" s="7"/>
      <c r="B564" s="3"/>
      <c r="C564" s="3"/>
      <c r="D564" s="5"/>
      <c r="E564" s="6"/>
      <c r="F564" s="6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</row>
    <row r="565" spans="1:40" ht="13" x14ac:dyDescent="0.3">
      <c r="A565" s="7"/>
      <c r="B565" s="3"/>
      <c r="C565" s="3"/>
      <c r="D565" s="5"/>
      <c r="E565" s="6"/>
      <c r="F565" s="6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</row>
    <row r="566" spans="1:40" ht="13" x14ac:dyDescent="0.3">
      <c r="A566" s="7"/>
      <c r="B566" s="3"/>
      <c r="C566" s="3"/>
      <c r="D566" s="5"/>
      <c r="E566" s="6"/>
      <c r="F566" s="6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</row>
    <row r="567" spans="1:40" ht="13" x14ac:dyDescent="0.3">
      <c r="A567" s="7"/>
      <c r="B567" s="3"/>
      <c r="C567" s="3"/>
      <c r="D567" s="5"/>
      <c r="E567" s="6"/>
      <c r="F567" s="6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</row>
    <row r="568" spans="1:40" ht="13" x14ac:dyDescent="0.3">
      <c r="A568" s="7"/>
      <c r="B568" s="3"/>
      <c r="C568" s="3"/>
      <c r="D568" s="5"/>
      <c r="E568" s="6"/>
      <c r="F568" s="6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</row>
    <row r="569" spans="1:40" ht="13" x14ac:dyDescent="0.3">
      <c r="A569" s="7"/>
      <c r="B569" s="3"/>
      <c r="C569" s="3"/>
      <c r="D569" s="5"/>
      <c r="E569" s="6"/>
      <c r="F569" s="6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</row>
    <row r="570" spans="1:40" ht="13" x14ac:dyDescent="0.3">
      <c r="A570" s="7"/>
      <c r="B570" s="3"/>
      <c r="C570" s="3"/>
      <c r="D570" s="5"/>
      <c r="E570" s="6"/>
      <c r="F570" s="6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</row>
    <row r="571" spans="1:40" ht="13" x14ac:dyDescent="0.3">
      <c r="A571" s="7"/>
      <c r="B571" s="3"/>
      <c r="C571" s="3"/>
      <c r="D571" s="5"/>
      <c r="E571" s="6"/>
      <c r="F571" s="6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</row>
    <row r="572" spans="1:40" ht="13" x14ac:dyDescent="0.3">
      <c r="A572" s="7"/>
      <c r="B572" s="3"/>
      <c r="C572" s="3"/>
      <c r="D572" s="5"/>
      <c r="E572" s="6"/>
      <c r="F572" s="6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</row>
    <row r="573" spans="1:40" ht="13" x14ac:dyDescent="0.3">
      <c r="A573" s="7"/>
      <c r="B573" s="3"/>
      <c r="C573" s="3"/>
      <c r="D573" s="5"/>
      <c r="E573" s="6"/>
      <c r="F573" s="6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</row>
    <row r="574" spans="1:40" ht="13" x14ac:dyDescent="0.3">
      <c r="A574" s="7"/>
      <c r="B574" s="3"/>
      <c r="C574" s="3"/>
      <c r="D574" s="5"/>
      <c r="E574" s="6"/>
      <c r="F574" s="6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</row>
    <row r="575" spans="1:40" ht="13" x14ac:dyDescent="0.3">
      <c r="A575" s="7"/>
      <c r="B575" s="3"/>
      <c r="C575" s="3"/>
      <c r="D575" s="5"/>
      <c r="E575" s="6"/>
      <c r="F575" s="6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</row>
    <row r="576" spans="1:40" ht="13" x14ac:dyDescent="0.3">
      <c r="A576" s="7"/>
      <c r="B576" s="3"/>
      <c r="C576" s="3"/>
      <c r="D576" s="5"/>
      <c r="E576" s="6"/>
      <c r="F576" s="6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</row>
    <row r="577" spans="1:40" ht="13" x14ac:dyDescent="0.3">
      <c r="A577" s="7"/>
      <c r="B577" s="3"/>
      <c r="C577" s="3"/>
      <c r="D577" s="5"/>
      <c r="E577" s="6"/>
      <c r="F577" s="6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</row>
    <row r="578" spans="1:40" ht="13" x14ac:dyDescent="0.3">
      <c r="A578" s="7"/>
      <c r="B578" s="3"/>
      <c r="C578" s="3"/>
      <c r="D578" s="5"/>
      <c r="E578" s="6"/>
      <c r="F578" s="6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</row>
    <row r="579" spans="1:40" ht="13" x14ac:dyDescent="0.3">
      <c r="A579" s="7"/>
      <c r="B579" s="3"/>
      <c r="C579" s="3"/>
      <c r="D579" s="5"/>
      <c r="E579" s="6"/>
      <c r="F579" s="6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</row>
    <row r="580" spans="1:40" ht="13" x14ac:dyDescent="0.3">
      <c r="A580" s="7"/>
      <c r="B580" s="3"/>
      <c r="C580" s="3"/>
      <c r="D580" s="5"/>
      <c r="E580" s="6"/>
      <c r="F580" s="6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</row>
    <row r="581" spans="1:40" ht="13" x14ac:dyDescent="0.3">
      <c r="A581" s="7"/>
      <c r="B581" s="3"/>
      <c r="C581" s="3"/>
      <c r="D581" s="5"/>
      <c r="E581" s="6"/>
      <c r="F581" s="6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</row>
    <row r="582" spans="1:40" ht="13" x14ac:dyDescent="0.3">
      <c r="A582" s="7"/>
      <c r="B582" s="3"/>
      <c r="C582" s="3"/>
      <c r="D582" s="5"/>
      <c r="E582" s="6"/>
      <c r="F582" s="6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</row>
    <row r="583" spans="1:40" ht="13" x14ac:dyDescent="0.3">
      <c r="A583" s="7"/>
      <c r="B583" s="3"/>
      <c r="C583" s="3"/>
      <c r="D583" s="5"/>
      <c r="E583" s="6"/>
      <c r="F583" s="6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</row>
    <row r="584" spans="1:40" ht="13" x14ac:dyDescent="0.3">
      <c r="A584" s="7"/>
      <c r="B584" s="3"/>
      <c r="C584" s="3"/>
      <c r="D584" s="5"/>
      <c r="E584" s="6"/>
      <c r="F584" s="6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</row>
    <row r="585" spans="1:40" ht="13" x14ac:dyDescent="0.3">
      <c r="A585" s="7"/>
      <c r="B585" s="3"/>
      <c r="C585" s="3"/>
      <c r="D585" s="5"/>
      <c r="E585" s="6"/>
      <c r="F585" s="6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</row>
    <row r="586" spans="1:40" ht="13" x14ac:dyDescent="0.3">
      <c r="A586" s="7"/>
      <c r="B586" s="3"/>
      <c r="C586" s="3"/>
      <c r="D586" s="5"/>
      <c r="E586" s="6"/>
      <c r="F586" s="6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</row>
    <row r="587" spans="1:40" ht="13" x14ac:dyDescent="0.3">
      <c r="A587" s="7"/>
      <c r="B587" s="3"/>
      <c r="C587" s="3"/>
      <c r="D587" s="5"/>
      <c r="E587" s="6"/>
      <c r="F587" s="6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</row>
    <row r="588" spans="1:40" ht="13" x14ac:dyDescent="0.3">
      <c r="A588" s="7"/>
      <c r="B588" s="3"/>
      <c r="C588" s="3"/>
      <c r="D588" s="5"/>
      <c r="E588" s="6"/>
      <c r="F588" s="6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</row>
    <row r="589" spans="1:40" ht="13" x14ac:dyDescent="0.3">
      <c r="A589" s="7"/>
      <c r="B589" s="3"/>
      <c r="C589" s="3"/>
      <c r="D589" s="5"/>
      <c r="E589" s="6"/>
      <c r="F589" s="6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</row>
    <row r="590" spans="1:40" ht="13" x14ac:dyDescent="0.3">
      <c r="A590" s="7"/>
      <c r="B590" s="3"/>
      <c r="C590" s="3"/>
      <c r="D590" s="5"/>
      <c r="E590" s="6"/>
      <c r="F590" s="6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</row>
    <row r="591" spans="1:40" ht="13" x14ac:dyDescent="0.3">
      <c r="A591" s="7"/>
      <c r="B591" s="3"/>
      <c r="C591" s="3"/>
      <c r="D591" s="5"/>
      <c r="E591" s="6"/>
      <c r="F591" s="6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</row>
    <row r="592" spans="1:40" ht="13" x14ac:dyDescent="0.3">
      <c r="A592" s="7"/>
      <c r="B592" s="3"/>
      <c r="C592" s="3"/>
      <c r="D592" s="5"/>
      <c r="E592" s="6"/>
      <c r="F592" s="6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</row>
    <row r="593" spans="1:40" ht="13" x14ac:dyDescent="0.3">
      <c r="A593" s="7"/>
      <c r="B593" s="3"/>
      <c r="C593" s="3"/>
      <c r="D593" s="5"/>
      <c r="E593" s="6"/>
      <c r="F593" s="6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</row>
    <row r="594" spans="1:40" ht="13" x14ac:dyDescent="0.3">
      <c r="A594" s="7"/>
      <c r="B594" s="3"/>
      <c r="C594" s="3"/>
      <c r="D594" s="5"/>
      <c r="E594" s="6"/>
      <c r="F594" s="6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</row>
    <row r="595" spans="1:40" ht="13" x14ac:dyDescent="0.3">
      <c r="A595" s="7"/>
      <c r="B595" s="3"/>
      <c r="C595" s="3"/>
      <c r="D595" s="5"/>
      <c r="E595" s="6"/>
      <c r="F595" s="6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</row>
    <row r="596" spans="1:40" ht="13" x14ac:dyDescent="0.3">
      <c r="A596" s="7"/>
      <c r="B596" s="3"/>
      <c r="C596" s="3"/>
      <c r="D596" s="5"/>
      <c r="E596" s="6"/>
      <c r="F596" s="6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</row>
    <row r="597" spans="1:40" ht="13" x14ac:dyDescent="0.3">
      <c r="A597" s="7"/>
      <c r="B597" s="3"/>
      <c r="C597" s="3"/>
      <c r="D597" s="5"/>
      <c r="E597" s="6"/>
      <c r="F597" s="6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</row>
    <row r="598" spans="1:40" ht="13" x14ac:dyDescent="0.3">
      <c r="A598" s="7"/>
      <c r="B598" s="3"/>
      <c r="C598" s="3"/>
      <c r="D598" s="5"/>
      <c r="E598" s="6"/>
      <c r="F598" s="6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</row>
    <row r="599" spans="1:40" ht="13" x14ac:dyDescent="0.3">
      <c r="A599" s="7"/>
      <c r="B599" s="3"/>
      <c r="C599" s="3"/>
      <c r="D599" s="5"/>
      <c r="E599" s="6"/>
      <c r="F599" s="6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</row>
    <row r="600" spans="1:40" ht="13" x14ac:dyDescent="0.3">
      <c r="A600" s="7"/>
      <c r="B600" s="3"/>
      <c r="C600" s="3"/>
      <c r="D600" s="5"/>
      <c r="E600" s="6"/>
      <c r="F600" s="6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</row>
    <row r="601" spans="1:40" ht="13" x14ac:dyDescent="0.3">
      <c r="A601" s="7"/>
      <c r="B601" s="3"/>
      <c r="C601" s="3"/>
      <c r="D601" s="5"/>
      <c r="E601" s="6"/>
      <c r="F601" s="6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</row>
    <row r="602" spans="1:40" ht="13" x14ac:dyDescent="0.3">
      <c r="A602" s="7"/>
      <c r="B602" s="3"/>
      <c r="C602" s="3"/>
      <c r="D602" s="5"/>
      <c r="E602" s="6"/>
      <c r="F602" s="6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</row>
    <row r="603" spans="1:40" ht="13" x14ac:dyDescent="0.3">
      <c r="A603" s="7"/>
      <c r="B603" s="3"/>
      <c r="C603" s="3"/>
      <c r="D603" s="5"/>
      <c r="E603" s="6"/>
      <c r="F603" s="6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</row>
    <row r="604" spans="1:40" ht="13" x14ac:dyDescent="0.3">
      <c r="A604" s="7"/>
      <c r="B604" s="3"/>
      <c r="C604" s="3"/>
      <c r="D604" s="5"/>
      <c r="E604" s="6"/>
      <c r="F604" s="6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</row>
    <row r="605" spans="1:40" ht="13" x14ac:dyDescent="0.3">
      <c r="A605" s="7"/>
      <c r="B605" s="3"/>
      <c r="C605" s="3"/>
      <c r="D605" s="5"/>
      <c r="E605" s="6"/>
      <c r="F605" s="6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</row>
    <row r="606" spans="1:40" ht="13" x14ac:dyDescent="0.3">
      <c r="A606" s="7"/>
      <c r="B606" s="3"/>
      <c r="C606" s="3"/>
      <c r="D606" s="5"/>
      <c r="E606" s="6"/>
      <c r="F606" s="6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</row>
    <row r="607" spans="1:40" ht="13" x14ac:dyDescent="0.3">
      <c r="A607" s="7"/>
      <c r="B607" s="3"/>
      <c r="C607" s="3"/>
      <c r="D607" s="5"/>
      <c r="E607" s="6"/>
      <c r="F607" s="6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</row>
    <row r="608" spans="1:40" ht="13" x14ac:dyDescent="0.3">
      <c r="A608" s="7"/>
      <c r="B608" s="3"/>
      <c r="C608" s="3"/>
      <c r="D608" s="5"/>
      <c r="E608" s="6"/>
      <c r="F608" s="6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</row>
    <row r="609" spans="1:40" ht="13" x14ac:dyDescent="0.3">
      <c r="A609" s="7"/>
      <c r="B609" s="3"/>
      <c r="C609" s="3"/>
      <c r="D609" s="5"/>
      <c r="E609" s="6"/>
      <c r="F609" s="6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</row>
    <row r="610" spans="1:40" ht="13" x14ac:dyDescent="0.3">
      <c r="A610" s="7"/>
      <c r="B610" s="3"/>
      <c r="C610" s="3"/>
      <c r="D610" s="5"/>
      <c r="E610" s="6"/>
      <c r="F610" s="6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</row>
    <row r="611" spans="1:40" ht="13" x14ac:dyDescent="0.3">
      <c r="A611" s="7"/>
      <c r="B611" s="3"/>
      <c r="C611" s="3"/>
      <c r="D611" s="5"/>
      <c r="E611" s="6"/>
      <c r="F611" s="6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</row>
    <row r="612" spans="1:40" ht="13" x14ac:dyDescent="0.3">
      <c r="A612" s="7"/>
      <c r="B612" s="3"/>
      <c r="C612" s="3"/>
      <c r="D612" s="5"/>
      <c r="E612" s="6"/>
      <c r="F612" s="6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</row>
    <row r="613" spans="1:40" ht="13" x14ac:dyDescent="0.3">
      <c r="A613" s="7"/>
      <c r="B613" s="3"/>
      <c r="C613" s="3"/>
      <c r="D613" s="5"/>
      <c r="E613" s="6"/>
      <c r="F613" s="6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</row>
    <row r="614" spans="1:40" ht="13" x14ac:dyDescent="0.3">
      <c r="A614" s="7"/>
      <c r="B614" s="3"/>
      <c r="C614" s="3"/>
      <c r="D614" s="5"/>
      <c r="E614" s="6"/>
      <c r="F614" s="6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</row>
    <row r="615" spans="1:40" ht="13" x14ac:dyDescent="0.3">
      <c r="A615" s="7"/>
      <c r="B615" s="3"/>
      <c r="C615" s="3"/>
      <c r="D615" s="5"/>
      <c r="E615" s="6"/>
      <c r="F615" s="6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</row>
    <row r="616" spans="1:40" ht="13" x14ac:dyDescent="0.3">
      <c r="A616" s="7"/>
      <c r="B616" s="3"/>
      <c r="C616" s="3"/>
      <c r="D616" s="5"/>
      <c r="E616" s="6"/>
      <c r="F616" s="6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</row>
    <row r="617" spans="1:40" ht="13" x14ac:dyDescent="0.3">
      <c r="A617" s="7"/>
      <c r="B617" s="3"/>
      <c r="C617" s="3"/>
      <c r="D617" s="5"/>
      <c r="E617" s="6"/>
      <c r="F617" s="6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</row>
    <row r="618" spans="1:40" ht="13" x14ac:dyDescent="0.3">
      <c r="A618" s="7"/>
      <c r="B618" s="3"/>
      <c r="C618" s="3"/>
      <c r="D618" s="5"/>
      <c r="E618" s="6"/>
      <c r="F618" s="6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</row>
    <row r="619" spans="1:40" ht="13" x14ac:dyDescent="0.3">
      <c r="A619" s="7"/>
      <c r="B619" s="3"/>
      <c r="C619" s="3"/>
      <c r="D619" s="5"/>
      <c r="E619" s="6"/>
      <c r="F619" s="6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</row>
    <row r="620" spans="1:40" ht="13" x14ac:dyDescent="0.3">
      <c r="A620" s="7"/>
      <c r="B620" s="3"/>
      <c r="C620" s="3"/>
      <c r="D620" s="5"/>
      <c r="E620" s="6"/>
      <c r="F620" s="6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</row>
    <row r="621" spans="1:40" ht="13" x14ac:dyDescent="0.3">
      <c r="A621" s="7"/>
      <c r="B621" s="3"/>
      <c r="C621" s="3"/>
      <c r="D621" s="5"/>
      <c r="E621" s="6"/>
      <c r="F621" s="6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</row>
    <row r="622" spans="1:40" ht="13" x14ac:dyDescent="0.3">
      <c r="A622" s="7"/>
      <c r="B622" s="3"/>
      <c r="C622" s="3"/>
      <c r="D622" s="5"/>
      <c r="E622" s="6"/>
      <c r="F622" s="6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</row>
    <row r="623" spans="1:40" ht="13" x14ac:dyDescent="0.3">
      <c r="A623" s="7"/>
      <c r="B623" s="3"/>
      <c r="C623" s="3"/>
      <c r="D623" s="5"/>
      <c r="E623" s="6"/>
      <c r="F623" s="6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</row>
    <row r="624" spans="1:40" ht="13" x14ac:dyDescent="0.3">
      <c r="A624" s="7"/>
      <c r="B624" s="3"/>
      <c r="C624" s="3"/>
      <c r="D624" s="5"/>
      <c r="E624" s="6"/>
      <c r="F624" s="6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</row>
    <row r="625" spans="1:40" ht="13" x14ac:dyDescent="0.3">
      <c r="A625" s="7"/>
      <c r="B625" s="3"/>
      <c r="C625" s="3"/>
      <c r="D625" s="5"/>
      <c r="E625" s="6"/>
      <c r="F625" s="6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</row>
    <row r="626" spans="1:40" ht="13" x14ac:dyDescent="0.3">
      <c r="A626" s="7"/>
      <c r="B626" s="3"/>
      <c r="C626" s="3"/>
      <c r="D626" s="5"/>
      <c r="E626" s="6"/>
      <c r="F626" s="6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</row>
    <row r="627" spans="1:40" ht="13" x14ac:dyDescent="0.3">
      <c r="A627" s="7"/>
      <c r="B627" s="3"/>
      <c r="C627" s="3"/>
      <c r="D627" s="5"/>
      <c r="E627" s="6"/>
      <c r="F627" s="6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</row>
    <row r="628" spans="1:40" ht="13" x14ac:dyDescent="0.3">
      <c r="A628" s="7"/>
      <c r="B628" s="3"/>
      <c r="C628" s="3"/>
      <c r="D628" s="5"/>
      <c r="E628" s="6"/>
      <c r="F628" s="6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</row>
    <row r="629" spans="1:40" ht="13" x14ac:dyDescent="0.3">
      <c r="A629" s="7"/>
      <c r="B629" s="3"/>
      <c r="C629" s="3"/>
      <c r="D629" s="5"/>
      <c r="E629" s="6"/>
      <c r="F629" s="6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</row>
    <row r="630" spans="1:40" ht="13" x14ac:dyDescent="0.3">
      <c r="A630" s="7"/>
      <c r="B630" s="3"/>
      <c r="C630" s="3"/>
      <c r="D630" s="5"/>
      <c r="E630" s="6"/>
      <c r="F630" s="6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</row>
    <row r="631" spans="1:40" ht="13" x14ac:dyDescent="0.3">
      <c r="A631" s="7"/>
      <c r="B631" s="3"/>
      <c r="C631" s="3"/>
      <c r="D631" s="5"/>
      <c r="E631" s="6"/>
      <c r="F631" s="6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</row>
    <row r="632" spans="1:40" ht="13" x14ac:dyDescent="0.3">
      <c r="A632" s="7"/>
      <c r="B632" s="3"/>
      <c r="C632" s="3"/>
      <c r="D632" s="5"/>
      <c r="E632" s="6"/>
      <c r="F632" s="6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</row>
    <row r="633" spans="1:40" ht="13" x14ac:dyDescent="0.3">
      <c r="A633" s="7"/>
      <c r="B633" s="3"/>
      <c r="C633" s="3"/>
      <c r="D633" s="5"/>
      <c r="E633" s="6"/>
      <c r="F633" s="6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</row>
    <row r="634" spans="1:40" ht="13" x14ac:dyDescent="0.3">
      <c r="A634" s="7"/>
      <c r="B634" s="3"/>
      <c r="C634" s="3"/>
      <c r="D634" s="5"/>
      <c r="E634" s="6"/>
      <c r="F634" s="6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</row>
    <row r="635" spans="1:40" ht="13" x14ac:dyDescent="0.3">
      <c r="A635" s="7"/>
      <c r="B635" s="3"/>
      <c r="C635" s="3"/>
      <c r="D635" s="5"/>
      <c r="E635" s="6"/>
      <c r="F635" s="6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</row>
    <row r="636" spans="1:40" ht="13" x14ac:dyDescent="0.3">
      <c r="A636" s="7"/>
      <c r="B636" s="3"/>
      <c r="C636" s="3"/>
      <c r="D636" s="5"/>
      <c r="E636" s="6"/>
      <c r="F636" s="6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</row>
    <row r="637" spans="1:40" ht="13" x14ac:dyDescent="0.3">
      <c r="A637" s="7"/>
      <c r="B637" s="3"/>
      <c r="C637" s="3"/>
      <c r="D637" s="5"/>
      <c r="E637" s="6"/>
      <c r="F637" s="6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</row>
    <row r="638" spans="1:40" ht="13" x14ac:dyDescent="0.3">
      <c r="A638" s="7"/>
      <c r="B638" s="3"/>
      <c r="C638" s="3"/>
      <c r="D638" s="5"/>
      <c r="E638" s="6"/>
      <c r="F638" s="6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</row>
    <row r="639" spans="1:40" ht="13" x14ac:dyDescent="0.3">
      <c r="A639" s="7"/>
      <c r="B639" s="3"/>
      <c r="C639" s="3"/>
      <c r="D639" s="5"/>
      <c r="E639" s="6"/>
      <c r="F639" s="6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</row>
    <row r="640" spans="1:40" ht="13" x14ac:dyDescent="0.3">
      <c r="A640" s="7"/>
      <c r="B640" s="3"/>
      <c r="C640" s="3"/>
      <c r="D640" s="5"/>
      <c r="E640" s="6"/>
      <c r="F640" s="6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</row>
    <row r="641" spans="1:40" ht="13" x14ac:dyDescent="0.3">
      <c r="A641" s="7"/>
      <c r="B641" s="3"/>
      <c r="C641" s="3"/>
      <c r="D641" s="5"/>
      <c r="E641" s="6"/>
      <c r="F641" s="6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</row>
    <row r="642" spans="1:40" ht="13" x14ac:dyDescent="0.3">
      <c r="A642" s="7"/>
      <c r="B642" s="3"/>
      <c r="C642" s="3"/>
      <c r="D642" s="5"/>
      <c r="E642" s="6"/>
      <c r="F642" s="6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</row>
    <row r="643" spans="1:40" ht="13" x14ac:dyDescent="0.3">
      <c r="A643" s="7"/>
      <c r="B643" s="3"/>
      <c r="C643" s="3"/>
      <c r="D643" s="5"/>
      <c r="E643" s="6"/>
      <c r="F643" s="6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</row>
    <row r="644" spans="1:40" ht="13" x14ac:dyDescent="0.3">
      <c r="A644" s="7"/>
      <c r="B644" s="3"/>
      <c r="C644" s="3"/>
      <c r="D644" s="5"/>
      <c r="E644" s="6"/>
      <c r="F644" s="6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</row>
    <row r="645" spans="1:40" ht="13" x14ac:dyDescent="0.3">
      <c r="A645" s="7"/>
      <c r="B645" s="3"/>
      <c r="C645" s="3"/>
      <c r="D645" s="5"/>
      <c r="E645" s="6"/>
      <c r="F645" s="6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</row>
    <row r="646" spans="1:40" ht="13" x14ac:dyDescent="0.3">
      <c r="A646" s="7"/>
      <c r="B646" s="3"/>
      <c r="C646" s="3"/>
      <c r="D646" s="5"/>
      <c r="E646" s="6"/>
      <c r="F646" s="6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</row>
    <row r="647" spans="1:40" ht="13" x14ac:dyDescent="0.3">
      <c r="A647" s="7"/>
      <c r="B647" s="3"/>
      <c r="C647" s="3"/>
      <c r="D647" s="5"/>
      <c r="E647" s="6"/>
      <c r="F647" s="6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</row>
    <row r="648" spans="1:40" ht="13" x14ac:dyDescent="0.3">
      <c r="A648" s="7"/>
      <c r="B648" s="3"/>
      <c r="C648" s="3"/>
      <c r="D648" s="5"/>
      <c r="E648" s="6"/>
      <c r="F648" s="6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</row>
    <row r="649" spans="1:40" ht="13" x14ac:dyDescent="0.3">
      <c r="A649" s="7"/>
      <c r="B649" s="3"/>
      <c r="C649" s="3"/>
      <c r="D649" s="5"/>
      <c r="E649" s="6"/>
      <c r="F649" s="6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</row>
    <row r="650" spans="1:40" ht="13" x14ac:dyDescent="0.3">
      <c r="A650" s="7"/>
      <c r="B650" s="3"/>
      <c r="C650" s="3"/>
      <c r="D650" s="5"/>
      <c r="E650" s="6"/>
      <c r="F650" s="6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</row>
    <row r="651" spans="1:40" ht="13" x14ac:dyDescent="0.3">
      <c r="A651" s="7"/>
      <c r="B651" s="3"/>
      <c r="C651" s="3"/>
      <c r="D651" s="5"/>
      <c r="E651" s="6"/>
      <c r="F651" s="6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</row>
    <row r="652" spans="1:40" ht="13" x14ac:dyDescent="0.3">
      <c r="A652" s="7"/>
      <c r="B652" s="3"/>
      <c r="C652" s="3"/>
      <c r="D652" s="5"/>
      <c r="E652" s="6"/>
      <c r="F652" s="6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</row>
    <row r="653" spans="1:40" ht="13" x14ac:dyDescent="0.3">
      <c r="A653" s="7"/>
      <c r="B653" s="3"/>
      <c r="C653" s="3"/>
      <c r="D653" s="5"/>
      <c r="E653" s="6"/>
      <c r="F653" s="6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</row>
    <row r="654" spans="1:40" ht="13" x14ac:dyDescent="0.3">
      <c r="A654" s="7"/>
      <c r="B654" s="3"/>
      <c r="C654" s="3"/>
      <c r="D654" s="5"/>
      <c r="E654" s="6"/>
      <c r="F654" s="6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</row>
    <row r="655" spans="1:40" ht="13" x14ac:dyDescent="0.3">
      <c r="A655" s="7"/>
      <c r="B655" s="3"/>
      <c r="C655" s="3"/>
      <c r="D655" s="5"/>
      <c r="E655" s="6"/>
      <c r="F655" s="6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</row>
    <row r="656" spans="1:40" ht="13" x14ac:dyDescent="0.3">
      <c r="A656" s="7"/>
      <c r="B656" s="3"/>
      <c r="C656" s="3"/>
      <c r="D656" s="5"/>
      <c r="E656" s="6"/>
      <c r="F656" s="6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</row>
    <row r="657" spans="1:40" ht="13" x14ac:dyDescent="0.3">
      <c r="A657" s="7"/>
      <c r="B657" s="3"/>
      <c r="C657" s="3"/>
      <c r="D657" s="5"/>
      <c r="E657" s="6"/>
      <c r="F657" s="6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</row>
    <row r="658" spans="1:40" ht="13" x14ac:dyDescent="0.3">
      <c r="A658" s="7"/>
      <c r="B658" s="3"/>
      <c r="C658" s="3"/>
      <c r="D658" s="5"/>
      <c r="E658" s="6"/>
      <c r="F658" s="6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</row>
    <row r="659" spans="1:40" ht="13" x14ac:dyDescent="0.3">
      <c r="A659" s="7"/>
      <c r="B659" s="3"/>
      <c r="C659" s="3"/>
      <c r="D659" s="5"/>
      <c r="E659" s="6"/>
      <c r="F659" s="6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</row>
    <row r="660" spans="1:40" ht="13" x14ac:dyDescent="0.3">
      <c r="A660" s="7"/>
      <c r="B660" s="3"/>
      <c r="C660" s="3"/>
      <c r="D660" s="5"/>
      <c r="E660" s="6"/>
      <c r="F660" s="6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</row>
    <row r="661" spans="1:40" ht="13" x14ac:dyDescent="0.3">
      <c r="A661" s="7"/>
      <c r="B661" s="3"/>
      <c r="C661" s="3"/>
      <c r="D661" s="5"/>
      <c r="E661" s="6"/>
      <c r="F661" s="6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</row>
    <row r="662" spans="1:40" ht="13" x14ac:dyDescent="0.3">
      <c r="A662" s="7"/>
      <c r="B662" s="3"/>
      <c r="C662" s="3"/>
      <c r="D662" s="5"/>
      <c r="E662" s="6"/>
      <c r="F662" s="6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</row>
    <row r="663" spans="1:40" ht="13" x14ac:dyDescent="0.3">
      <c r="A663" s="7"/>
      <c r="B663" s="3"/>
      <c r="C663" s="3"/>
      <c r="D663" s="5"/>
      <c r="E663" s="6"/>
      <c r="F663" s="6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</row>
    <row r="664" spans="1:40" ht="13" x14ac:dyDescent="0.3">
      <c r="A664" s="7"/>
      <c r="B664" s="3"/>
      <c r="C664" s="3"/>
      <c r="D664" s="5"/>
      <c r="E664" s="6"/>
      <c r="F664" s="6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</row>
    <row r="665" spans="1:40" ht="13" x14ac:dyDescent="0.3">
      <c r="A665" s="7"/>
      <c r="B665" s="3"/>
      <c r="C665" s="3"/>
      <c r="D665" s="5"/>
      <c r="E665" s="6"/>
      <c r="F665" s="6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</row>
    <row r="666" spans="1:40" ht="13" x14ac:dyDescent="0.3">
      <c r="A666" s="7"/>
      <c r="B666" s="3"/>
      <c r="C666" s="3"/>
      <c r="D666" s="5"/>
      <c r="E666" s="6"/>
      <c r="F666" s="6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</row>
    <row r="667" spans="1:40" ht="13" x14ac:dyDescent="0.3">
      <c r="A667" s="7"/>
      <c r="B667" s="3"/>
      <c r="C667" s="3"/>
      <c r="D667" s="5"/>
      <c r="E667" s="6"/>
      <c r="F667" s="6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</row>
    <row r="668" spans="1:40" ht="13" x14ac:dyDescent="0.3">
      <c r="A668" s="7"/>
      <c r="B668" s="3"/>
      <c r="C668" s="3"/>
      <c r="D668" s="5"/>
      <c r="E668" s="6"/>
      <c r="F668" s="6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</row>
    <row r="669" spans="1:40" ht="13" x14ac:dyDescent="0.3">
      <c r="A669" s="7"/>
      <c r="B669" s="3"/>
      <c r="C669" s="3"/>
      <c r="D669" s="5"/>
      <c r="E669" s="6"/>
      <c r="F669" s="6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</row>
    <row r="670" spans="1:40" ht="13" x14ac:dyDescent="0.3">
      <c r="A670" s="7"/>
      <c r="B670" s="3"/>
      <c r="C670" s="3"/>
      <c r="D670" s="5"/>
      <c r="E670" s="6"/>
      <c r="F670" s="6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</row>
    <row r="671" spans="1:40" ht="13" x14ac:dyDescent="0.3">
      <c r="A671" s="7"/>
      <c r="B671" s="3"/>
      <c r="C671" s="3"/>
      <c r="D671" s="5"/>
      <c r="E671" s="6"/>
      <c r="F671" s="6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</row>
    <row r="672" spans="1:40" ht="13" x14ac:dyDescent="0.3">
      <c r="A672" s="7"/>
      <c r="B672" s="3"/>
      <c r="C672" s="3"/>
      <c r="D672" s="5"/>
      <c r="E672" s="6"/>
      <c r="F672" s="6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</row>
    <row r="673" spans="1:40" ht="13" x14ac:dyDescent="0.3">
      <c r="A673" s="7"/>
      <c r="B673" s="3"/>
      <c r="C673" s="3"/>
      <c r="D673" s="5"/>
      <c r="E673" s="6"/>
      <c r="F673" s="6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</row>
    <row r="674" spans="1:40" ht="13" x14ac:dyDescent="0.3">
      <c r="A674" s="7"/>
      <c r="B674" s="3"/>
      <c r="C674" s="3"/>
      <c r="D674" s="5"/>
      <c r="E674" s="6"/>
      <c r="F674" s="6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</row>
    <row r="675" spans="1:40" ht="13" x14ac:dyDescent="0.3">
      <c r="A675" s="7"/>
      <c r="B675" s="3"/>
      <c r="C675" s="3"/>
      <c r="D675" s="5"/>
      <c r="E675" s="6"/>
      <c r="F675" s="6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</row>
    <row r="676" spans="1:40" ht="13" x14ac:dyDescent="0.3">
      <c r="A676" s="7"/>
      <c r="B676" s="3"/>
      <c r="C676" s="3"/>
      <c r="D676" s="5"/>
      <c r="E676" s="6"/>
      <c r="F676" s="6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</row>
    <row r="677" spans="1:40" ht="13" x14ac:dyDescent="0.3">
      <c r="A677" s="7"/>
      <c r="B677" s="3"/>
      <c r="C677" s="3"/>
      <c r="D677" s="5"/>
      <c r="E677" s="6"/>
      <c r="F677" s="6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</row>
    <row r="678" spans="1:40" ht="13" x14ac:dyDescent="0.3">
      <c r="A678" s="7"/>
      <c r="B678" s="3"/>
      <c r="C678" s="3"/>
      <c r="D678" s="5"/>
      <c r="E678" s="6"/>
      <c r="F678" s="6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</row>
    <row r="679" spans="1:40" ht="13" x14ac:dyDescent="0.3">
      <c r="A679" s="7"/>
      <c r="B679" s="3"/>
      <c r="C679" s="3"/>
      <c r="D679" s="5"/>
      <c r="E679" s="6"/>
      <c r="F679" s="6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</row>
    <row r="680" spans="1:40" ht="13" x14ac:dyDescent="0.3">
      <c r="A680" s="7"/>
      <c r="B680" s="3"/>
      <c r="C680" s="3"/>
      <c r="D680" s="5"/>
      <c r="E680" s="6"/>
      <c r="F680" s="6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</row>
    <row r="681" spans="1:40" ht="13" x14ac:dyDescent="0.3">
      <c r="A681" s="7"/>
      <c r="B681" s="3"/>
      <c r="C681" s="3"/>
      <c r="D681" s="5"/>
      <c r="E681" s="6"/>
      <c r="F681" s="6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</row>
    <row r="682" spans="1:40" ht="13" x14ac:dyDescent="0.3">
      <c r="A682" s="7"/>
      <c r="B682" s="3"/>
      <c r="C682" s="3"/>
      <c r="D682" s="5"/>
      <c r="E682" s="6"/>
      <c r="F682" s="6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</row>
    <row r="683" spans="1:40" ht="13" x14ac:dyDescent="0.3">
      <c r="A683" s="7"/>
      <c r="B683" s="3"/>
      <c r="C683" s="3"/>
      <c r="D683" s="5"/>
      <c r="E683" s="6"/>
      <c r="F683" s="6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</row>
    <row r="684" spans="1:40" ht="13" x14ac:dyDescent="0.3">
      <c r="A684" s="7"/>
      <c r="B684" s="3"/>
      <c r="C684" s="3"/>
      <c r="D684" s="5"/>
      <c r="E684" s="6"/>
      <c r="F684" s="6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</row>
    <row r="685" spans="1:40" ht="13" x14ac:dyDescent="0.3">
      <c r="A685" s="7"/>
      <c r="B685" s="3"/>
      <c r="C685" s="3"/>
      <c r="D685" s="5"/>
      <c r="E685" s="6"/>
      <c r="F685" s="6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</row>
    <row r="686" spans="1:40" ht="13" x14ac:dyDescent="0.3">
      <c r="A686" s="7"/>
      <c r="B686" s="3"/>
      <c r="C686" s="3"/>
      <c r="D686" s="5"/>
      <c r="E686" s="6"/>
      <c r="F686" s="6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</row>
    <row r="687" spans="1:40" ht="13" x14ac:dyDescent="0.3">
      <c r="A687" s="7"/>
      <c r="B687" s="3"/>
      <c r="C687" s="3"/>
      <c r="D687" s="5"/>
      <c r="E687" s="6"/>
      <c r="F687" s="6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</row>
    <row r="688" spans="1:40" ht="13" x14ac:dyDescent="0.3">
      <c r="A688" s="7"/>
      <c r="B688" s="3"/>
      <c r="C688" s="3"/>
      <c r="D688" s="5"/>
      <c r="E688" s="6"/>
      <c r="F688" s="6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</row>
    <row r="689" spans="1:40" ht="13" x14ac:dyDescent="0.3">
      <c r="A689" s="7"/>
      <c r="B689" s="3"/>
      <c r="C689" s="3"/>
      <c r="D689" s="5"/>
      <c r="E689" s="6"/>
      <c r="F689" s="6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</row>
    <row r="690" spans="1:40" ht="13" x14ac:dyDescent="0.3">
      <c r="A690" s="7"/>
      <c r="B690" s="3"/>
      <c r="C690" s="3"/>
      <c r="D690" s="5"/>
      <c r="E690" s="6"/>
      <c r="F690" s="6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</row>
    <row r="691" spans="1:40" ht="13" x14ac:dyDescent="0.3">
      <c r="A691" s="7"/>
      <c r="B691" s="3"/>
      <c r="C691" s="3"/>
      <c r="D691" s="5"/>
      <c r="E691" s="6"/>
      <c r="F691" s="6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</row>
    <row r="692" spans="1:40" ht="13" x14ac:dyDescent="0.3">
      <c r="A692" s="7"/>
      <c r="B692" s="3"/>
      <c r="C692" s="3"/>
      <c r="D692" s="5"/>
      <c r="E692" s="6"/>
      <c r="F692" s="6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</row>
    <row r="693" spans="1:40" ht="13" x14ac:dyDescent="0.3">
      <c r="A693" s="7"/>
      <c r="B693" s="3"/>
      <c r="C693" s="3"/>
      <c r="D693" s="5"/>
      <c r="E693" s="6"/>
      <c r="F693" s="6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</row>
    <row r="694" spans="1:40" ht="13" x14ac:dyDescent="0.3">
      <c r="A694" s="7"/>
      <c r="B694" s="3"/>
      <c r="C694" s="3"/>
      <c r="D694" s="5"/>
      <c r="E694" s="6"/>
      <c r="F694" s="6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</row>
    <row r="695" spans="1:40" ht="13" x14ac:dyDescent="0.3">
      <c r="A695" s="7"/>
      <c r="B695" s="3"/>
      <c r="C695" s="3"/>
      <c r="D695" s="5"/>
      <c r="E695" s="6"/>
      <c r="F695" s="6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</row>
    <row r="696" spans="1:40" ht="13" x14ac:dyDescent="0.3">
      <c r="A696" s="7"/>
      <c r="B696" s="3"/>
      <c r="C696" s="3"/>
      <c r="D696" s="5"/>
      <c r="E696" s="6"/>
      <c r="F696" s="6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</row>
    <row r="697" spans="1:40" ht="13" x14ac:dyDescent="0.3">
      <c r="A697" s="7"/>
      <c r="B697" s="3"/>
      <c r="C697" s="3"/>
      <c r="D697" s="5"/>
      <c r="E697" s="6"/>
      <c r="F697" s="6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</row>
    <row r="698" spans="1:40" ht="13" x14ac:dyDescent="0.3">
      <c r="A698" s="7"/>
      <c r="B698" s="3"/>
      <c r="C698" s="3"/>
      <c r="D698" s="5"/>
      <c r="E698" s="6"/>
      <c r="F698" s="6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</row>
    <row r="699" spans="1:40" ht="13" x14ac:dyDescent="0.3">
      <c r="A699" s="7"/>
      <c r="B699" s="3"/>
      <c r="C699" s="3"/>
      <c r="D699" s="5"/>
      <c r="E699" s="6"/>
      <c r="F699" s="6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</row>
    <row r="700" spans="1:40" ht="13" x14ac:dyDescent="0.3">
      <c r="A700" s="7"/>
      <c r="B700" s="3"/>
      <c r="C700" s="3"/>
      <c r="D700" s="5"/>
      <c r="E700" s="6"/>
      <c r="F700" s="6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</row>
    <row r="701" spans="1:40" ht="13" x14ac:dyDescent="0.3">
      <c r="A701" s="7"/>
      <c r="B701" s="3"/>
      <c r="C701" s="3"/>
      <c r="D701" s="5"/>
      <c r="E701" s="6"/>
      <c r="F701" s="6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</row>
    <row r="702" spans="1:40" ht="13" x14ac:dyDescent="0.3">
      <c r="A702" s="7"/>
      <c r="B702" s="3"/>
      <c r="C702" s="3"/>
      <c r="D702" s="5"/>
      <c r="E702" s="6"/>
      <c r="F702" s="6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</row>
    <row r="703" spans="1:40" ht="13" x14ac:dyDescent="0.3">
      <c r="A703" s="7"/>
      <c r="B703" s="3"/>
      <c r="C703" s="3"/>
      <c r="D703" s="5"/>
      <c r="E703" s="6"/>
      <c r="F703" s="6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</row>
    <row r="704" spans="1:40" ht="13" x14ac:dyDescent="0.3">
      <c r="A704" s="7"/>
      <c r="B704" s="3"/>
      <c r="C704" s="3"/>
      <c r="D704" s="5"/>
      <c r="E704" s="6"/>
      <c r="F704" s="6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</row>
    <row r="705" spans="1:40" ht="13" x14ac:dyDescent="0.3">
      <c r="A705" s="7"/>
      <c r="B705" s="3"/>
      <c r="C705" s="3"/>
      <c r="D705" s="5"/>
      <c r="E705" s="6"/>
      <c r="F705" s="6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</row>
    <row r="706" spans="1:40" ht="13" x14ac:dyDescent="0.3">
      <c r="A706" s="7"/>
      <c r="B706" s="3"/>
      <c r="C706" s="3"/>
      <c r="D706" s="5"/>
      <c r="E706" s="6"/>
      <c r="F706" s="6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</row>
    <row r="707" spans="1:40" ht="13" x14ac:dyDescent="0.3">
      <c r="A707" s="7"/>
      <c r="B707" s="3"/>
      <c r="C707" s="3"/>
      <c r="D707" s="5"/>
      <c r="E707" s="6"/>
      <c r="F707" s="6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</row>
    <row r="708" spans="1:40" ht="13" x14ac:dyDescent="0.3">
      <c r="A708" s="7"/>
      <c r="B708" s="3"/>
      <c r="C708" s="3"/>
      <c r="D708" s="5"/>
      <c r="E708" s="6"/>
      <c r="F708" s="6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</row>
    <row r="709" spans="1:40" ht="13" x14ac:dyDescent="0.3">
      <c r="A709" s="7"/>
      <c r="B709" s="3"/>
      <c r="C709" s="3"/>
      <c r="D709" s="5"/>
      <c r="E709" s="6"/>
      <c r="F709" s="6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</row>
    <row r="710" spans="1:40" ht="13" x14ac:dyDescent="0.3">
      <c r="A710" s="7"/>
      <c r="B710" s="3"/>
      <c r="C710" s="3"/>
      <c r="D710" s="5"/>
      <c r="E710" s="6"/>
      <c r="F710" s="6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</row>
    <row r="711" spans="1:40" ht="13" x14ac:dyDescent="0.3">
      <c r="A711" s="7"/>
      <c r="B711" s="3"/>
      <c r="C711" s="3"/>
      <c r="D711" s="5"/>
      <c r="E711" s="6"/>
      <c r="F711" s="6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</row>
    <row r="712" spans="1:40" ht="13" x14ac:dyDescent="0.3">
      <c r="A712" s="7"/>
      <c r="B712" s="3"/>
      <c r="C712" s="3"/>
      <c r="D712" s="5"/>
      <c r="E712" s="6"/>
      <c r="F712" s="6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</row>
    <row r="713" spans="1:40" ht="13" x14ac:dyDescent="0.3">
      <c r="A713" s="7"/>
      <c r="B713" s="3"/>
      <c r="C713" s="3"/>
      <c r="D713" s="5"/>
      <c r="E713" s="6"/>
      <c r="F713" s="6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</row>
    <row r="714" spans="1:40" ht="13" x14ac:dyDescent="0.3">
      <c r="A714" s="7"/>
      <c r="B714" s="3"/>
      <c r="C714" s="3"/>
      <c r="D714" s="5"/>
      <c r="E714" s="6"/>
      <c r="F714" s="6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</row>
    <row r="715" spans="1:40" ht="13" x14ac:dyDescent="0.3">
      <c r="A715" s="7"/>
      <c r="B715" s="3"/>
      <c r="C715" s="3"/>
      <c r="D715" s="5"/>
      <c r="E715" s="6"/>
      <c r="F715" s="6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</row>
    <row r="716" spans="1:40" ht="13" x14ac:dyDescent="0.3">
      <c r="A716" s="7"/>
      <c r="B716" s="3"/>
      <c r="C716" s="3"/>
      <c r="D716" s="5"/>
      <c r="E716" s="6"/>
      <c r="F716" s="6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</row>
    <row r="717" spans="1:40" ht="13" x14ac:dyDescent="0.3">
      <c r="A717" s="7"/>
      <c r="B717" s="3"/>
      <c r="C717" s="3"/>
      <c r="D717" s="5"/>
      <c r="E717" s="6"/>
      <c r="F717" s="6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</row>
    <row r="718" spans="1:40" ht="13" x14ac:dyDescent="0.3">
      <c r="A718" s="7"/>
      <c r="B718" s="3"/>
      <c r="C718" s="3"/>
      <c r="D718" s="5"/>
      <c r="E718" s="6"/>
      <c r="F718" s="6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</row>
    <row r="719" spans="1:40" ht="13" x14ac:dyDescent="0.3">
      <c r="A719" s="7"/>
      <c r="B719" s="3"/>
      <c r="C719" s="3"/>
      <c r="D719" s="5"/>
      <c r="E719" s="6"/>
      <c r="F719" s="6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</row>
    <row r="720" spans="1:40" ht="13" x14ac:dyDescent="0.3">
      <c r="A720" s="7"/>
      <c r="B720" s="3"/>
      <c r="C720" s="3"/>
      <c r="D720" s="5"/>
      <c r="E720" s="6"/>
      <c r="F720" s="6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</row>
    <row r="721" spans="1:40" ht="13" x14ac:dyDescent="0.3">
      <c r="A721" s="7"/>
      <c r="B721" s="3"/>
      <c r="C721" s="3"/>
      <c r="D721" s="5"/>
      <c r="E721" s="6"/>
      <c r="F721" s="6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</row>
    <row r="722" spans="1:40" ht="13" x14ac:dyDescent="0.3">
      <c r="A722" s="7"/>
      <c r="B722" s="3"/>
      <c r="C722" s="3"/>
      <c r="D722" s="5"/>
      <c r="E722" s="6"/>
      <c r="F722" s="6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</row>
    <row r="723" spans="1:40" ht="13" x14ac:dyDescent="0.3">
      <c r="A723" s="7"/>
      <c r="B723" s="3"/>
      <c r="C723" s="3"/>
      <c r="D723" s="5"/>
      <c r="E723" s="6"/>
      <c r="F723" s="6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</row>
    <row r="724" spans="1:40" ht="13" x14ac:dyDescent="0.3">
      <c r="A724" s="7"/>
      <c r="B724" s="3"/>
      <c r="C724" s="3"/>
      <c r="D724" s="5"/>
      <c r="E724" s="6"/>
      <c r="F724" s="6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</row>
    <row r="725" spans="1:40" ht="13" x14ac:dyDescent="0.3">
      <c r="A725" s="7"/>
      <c r="B725" s="3"/>
      <c r="C725" s="3"/>
      <c r="D725" s="5"/>
      <c r="E725" s="6"/>
      <c r="F725" s="6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</row>
    <row r="726" spans="1:40" ht="13" x14ac:dyDescent="0.3">
      <c r="A726" s="7"/>
      <c r="B726" s="3"/>
      <c r="C726" s="3"/>
      <c r="D726" s="5"/>
      <c r="E726" s="6"/>
      <c r="F726" s="6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</row>
    <row r="727" spans="1:40" ht="13" x14ac:dyDescent="0.3">
      <c r="A727" s="7"/>
      <c r="B727" s="3"/>
      <c r="C727" s="3"/>
      <c r="D727" s="5"/>
      <c r="E727" s="6"/>
      <c r="F727" s="6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</row>
    <row r="728" spans="1:40" ht="13" x14ac:dyDescent="0.3">
      <c r="A728" s="7"/>
      <c r="B728" s="3"/>
      <c r="C728" s="3"/>
      <c r="D728" s="5"/>
      <c r="E728" s="6"/>
      <c r="F728" s="6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</row>
    <row r="729" spans="1:40" ht="13" x14ac:dyDescent="0.3">
      <c r="A729" s="7"/>
      <c r="B729" s="3"/>
      <c r="C729" s="3"/>
      <c r="D729" s="5"/>
      <c r="E729" s="6"/>
      <c r="F729" s="6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</row>
    <row r="730" spans="1:40" ht="13" x14ac:dyDescent="0.3">
      <c r="A730" s="7"/>
      <c r="B730" s="3"/>
      <c r="C730" s="3"/>
      <c r="D730" s="5"/>
      <c r="E730" s="6"/>
      <c r="F730" s="6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</row>
    <row r="731" spans="1:40" ht="13" x14ac:dyDescent="0.3">
      <c r="A731" s="7"/>
      <c r="B731" s="3"/>
      <c r="C731" s="3"/>
      <c r="D731" s="5"/>
      <c r="E731" s="6"/>
      <c r="F731" s="6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</row>
    <row r="732" spans="1:40" ht="13" x14ac:dyDescent="0.3">
      <c r="A732" s="7"/>
      <c r="B732" s="3"/>
      <c r="C732" s="3"/>
      <c r="D732" s="5"/>
      <c r="E732" s="6"/>
      <c r="F732" s="6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</row>
    <row r="733" spans="1:40" ht="13" x14ac:dyDescent="0.3">
      <c r="A733" s="7"/>
      <c r="B733" s="3"/>
      <c r="C733" s="3"/>
      <c r="D733" s="5"/>
      <c r="E733" s="6"/>
      <c r="F733" s="6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</row>
    <row r="734" spans="1:40" ht="13" x14ac:dyDescent="0.3">
      <c r="A734" s="7"/>
      <c r="B734" s="3"/>
      <c r="C734" s="3"/>
      <c r="D734" s="5"/>
      <c r="E734" s="6"/>
      <c r="F734" s="6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</row>
    <row r="735" spans="1:40" ht="13" x14ac:dyDescent="0.3">
      <c r="A735" s="7"/>
      <c r="B735" s="3"/>
      <c r="C735" s="3"/>
      <c r="D735" s="5"/>
      <c r="E735" s="6"/>
      <c r="F735" s="6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</row>
    <row r="736" spans="1:40" ht="13" x14ac:dyDescent="0.3">
      <c r="A736" s="7"/>
      <c r="B736" s="3"/>
      <c r="C736" s="3"/>
      <c r="D736" s="5"/>
      <c r="E736" s="6"/>
      <c r="F736" s="6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</row>
    <row r="737" spans="1:40" ht="13" x14ac:dyDescent="0.3">
      <c r="A737" s="7"/>
      <c r="B737" s="3"/>
      <c r="C737" s="3"/>
      <c r="D737" s="5"/>
      <c r="E737" s="6"/>
      <c r="F737" s="6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</row>
    <row r="738" spans="1:40" ht="13" x14ac:dyDescent="0.3">
      <c r="A738" s="7"/>
      <c r="B738" s="3"/>
      <c r="C738" s="3"/>
      <c r="D738" s="5"/>
      <c r="E738" s="6"/>
      <c r="F738" s="6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</row>
    <row r="739" spans="1:40" ht="13" x14ac:dyDescent="0.3">
      <c r="A739" s="7"/>
      <c r="B739" s="3"/>
      <c r="C739" s="3"/>
      <c r="D739" s="5"/>
      <c r="E739" s="6"/>
      <c r="F739" s="6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</row>
    <row r="740" spans="1:40" ht="13" x14ac:dyDescent="0.3">
      <c r="A740" s="7"/>
      <c r="B740" s="3"/>
      <c r="C740" s="3"/>
      <c r="D740" s="5"/>
      <c r="E740" s="6"/>
      <c r="F740" s="6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</row>
    <row r="741" spans="1:40" ht="13" x14ac:dyDescent="0.3">
      <c r="A741" s="7"/>
      <c r="B741" s="3"/>
      <c r="C741" s="3"/>
      <c r="D741" s="5"/>
      <c r="E741" s="6"/>
      <c r="F741" s="6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</row>
    <row r="742" spans="1:40" ht="13" x14ac:dyDescent="0.3">
      <c r="A742" s="7"/>
      <c r="B742" s="3"/>
      <c r="C742" s="3"/>
      <c r="D742" s="5"/>
      <c r="E742" s="6"/>
      <c r="F742" s="6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</row>
    <row r="743" spans="1:40" ht="13" x14ac:dyDescent="0.3">
      <c r="A743" s="7"/>
      <c r="B743" s="3"/>
      <c r="C743" s="3"/>
      <c r="D743" s="5"/>
      <c r="E743" s="6"/>
      <c r="F743" s="6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</row>
    <row r="744" spans="1:40" ht="13" x14ac:dyDescent="0.3">
      <c r="A744" s="7"/>
      <c r="B744" s="3"/>
      <c r="C744" s="3"/>
      <c r="D744" s="5"/>
      <c r="E744" s="6"/>
      <c r="F744" s="6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</row>
    <row r="745" spans="1:40" ht="13" x14ac:dyDescent="0.3">
      <c r="A745" s="7"/>
      <c r="B745" s="3"/>
      <c r="C745" s="3"/>
      <c r="D745" s="5"/>
      <c r="E745" s="6"/>
      <c r="F745" s="6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</row>
    <row r="746" spans="1:40" ht="13" x14ac:dyDescent="0.3">
      <c r="A746" s="7"/>
      <c r="B746" s="3"/>
      <c r="C746" s="3"/>
      <c r="D746" s="5"/>
      <c r="E746" s="6"/>
      <c r="F746" s="6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</row>
    <row r="747" spans="1:40" ht="13" x14ac:dyDescent="0.3">
      <c r="A747" s="7"/>
      <c r="B747" s="3"/>
      <c r="C747" s="3"/>
      <c r="D747" s="5"/>
      <c r="E747" s="6"/>
      <c r="F747" s="6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</row>
    <row r="748" spans="1:40" ht="13" x14ac:dyDescent="0.3">
      <c r="A748" s="7"/>
      <c r="B748" s="3"/>
      <c r="C748" s="3"/>
      <c r="D748" s="5"/>
      <c r="E748" s="6"/>
      <c r="F748" s="6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</row>
    <row r="749" spans="1:40" ht="13" x14ac:dyDescent="0.3">
      <c r="A749" s="7"/>
      <c r="B749" s="3"/>
      <c r="C749" s="3"/>
      <c r="D749" s="5"/>
      <c r="E749" s="6"/>
      <c r="F749" s="6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</row>
    <row r="750" spans="1:40" ht="13" x14ac:dyDescent="0.3">
      <c r="A750" s="7"/>
      <c r="B750" s="3"/>
      <c r="C750" s="3"/>
      <c r="D750" s="5"/>
      <c r="E750" s="6"/>
      <c r="F750" s="6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</row>
    <row r="751" spans="1:40" ht="13" x14ac:dyDescent="0.3">
      <c r="A751" s="7"/>
      <c r="B751" s="3"/>
      <c r="C751" s="3"/>
      <c r="D751" s="5"/>
      <c r="E751" s="6"/>
      <c r="F751" s="6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</row>
    <row r="752" spans="1:40" ht="13" x14ac:dyDescent="0.3">
      <c r="A752" s="7"/>
      <c r="B752" s="3"/>
      <c r="C752" s="3"/>
      <c r="D752" s="5"/>
      <c r="E752" s="6"/>
      <c r="F752" s="6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</row>
    <row r="753" spans="1:40" ht="13" x14ac:dyDescent="0.3">
      <c r="A753" s="7"/>
      <c r="B753" s="3"/>
      <c r="C753" s="3"/>
      <c r="D753" s="5"/>
      <c r="E753" s="6"/>
      <c r="F753" s="6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</row>
    <row r="754" spans="1:40" ht="13" x14ac:dyDescent="0.3">
      <c r="A754" s="7"/>
      <c r="B754" s="3"/>
      <c r="C754" s="3"/>
      <c r="D754" s="5"/>
      <c r="E754" s="6"/>
      <c r="F754" s="6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</row>
    <row r="755" spans="1:40" ht="13" x14ac:dyDescent="0.3">
      <c r="A755" s="7"/>
      <c r="B755" s="3"/>
      <c r="C755" s="3"/>
      <c r="D755" s="5"/>
      <c r="E755" s="6"/>
      <c r="F755" s="6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</row>
    <row r="756" spans="1:40" ht="13" x14ac:dyDescent="0.3">
      <c r="A756" s="7"/>
      <c r="B756" s="3"/>
      <c r="C756" s="3"/>
      <c r="D756" s="5"/>
      <c r="E756" s="6"/>
      <c r="F756" s="6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</row>
    <row r="757" spans="1:40" ht="13" x14ac:dyDescent="0.3">
      <c r="A757" s="7"/>
      <c r="B757" s="3"/>
      <c r="C757" s="3"/>
      <c r="D757" s="5"/>
      <c r="E757" s="6"/>
      <c r="F757" s="6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</row>
    <row r="758" spans="1:40" ht="13" x14ac:dyDescent="0.3">
      <c r="A758" s="7"/>
      <c r="B758" s="3"/>
      <c r="C758" s="3"/>
      <c r="D758" s="5"/>
      <c r="E758" s="6"/>
      <c r="F758" s="6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</row>
    <row r="759" spans="1:40" ht="13" x14ac:dyDescent="0.3">
      <c r="A759" s="7"/>
      <c r="B759" s="3"/>
      <c r="C759" s="3"/>
      <c r="D759" s="5"/>
      <c r="E759" s="6"/>
      <c r="F759" s="6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</row>
    <row r="760" spans="1:40" ht="13" x14ac:dyDescent="0.3">
      <c r="A760" s="7"/>
      <c r="B760" s="3"/>
      <c r="C760" s="3"/>
      <c r="D760" s="5"/>
      <c r="E760" s="6"/>
      <c r="F760" s="6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</row>
    <row r="761" spans="1:40" ht="13" x14ac:dyDescent="0.3">
      <c r="A761" s="7"/>
      <c r="B761" s="3"/>
      <c r="C761" s="3"/>
      <c r="D761" s="5"/>
      <c r="E761" s="6"/>
      <c r="F761" s="6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</row>
    <row r="762" spans="1:40" ht="13" x14ac:dyDescent="0.3">
      <c r="A762" s="7"/>
      <c r="B762" s="3"/>
      <c r="C762" s="3"/>
      <c r="D762" s="5"/>
      <c r="E762" s="6"/>
      <c r="F762" s="6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</row>
    <row r="763" spans="1:40" ht="13" x14ac:dyDescent="0.3">
      <c r="A763" s="7"/>
      <c r="B763" s="3"/>
      <c r="C763" s="3"/>
      <c r="D763" s="5"/>
      <c r="E763" s="6"/>
      <c r="F763" s="6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</row>
    <row r="764" spans="1:40" ht="13" x14ac:dyDescent="0.3">
      <c r="A764" s="7"/>
      <c r="B764" s="3"/>
      <c r="C764" s="3"/>
      <c r="D764" s="5"/>
      <c r="E764" s="6"/>
      <c r="F764" s="6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</row>
    <row r="765" spans="1:40" ht="13" x14ac:dyDescent="0.3">
      <c r="A765" s="7"/>
      <c r="B765" s="3"/>
      <c r="C765" s="3"/>
      <c r="D765" s="5"/>
      <c r="E765" s="6"/>
      <c r="F765" s="6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</row>
    <row r="766" spans="1:40" ht="13" x14ac:dyDescent="0.3">
      <c r="A766" s="7"/>
      <c r="B766" s="3"/>
      <c r="C766" s="3"/>
      <c r="D766" s="5"/>
      <c r="E766" s="6"/>
      <c r="F766" s="6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</row>
    <row r="767" spans="1:40" ht="13" x14ac:dyDescent="0.3">
      <c r="A767" s="7"/>
      <c r="B767" s="3"/>
      <c r="C767" s="3"/>
      <c r="D767" s="5"/>
      <c r="E767" s="6"/>
      <c r="F767" s="6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</row>
    <row r="768" spans="1:40" ht="13" x14ac:dyDescent="0.3">
      <c r="A768" s="7"/>
      <c r="B768" s="3"/>
      <c r="C768" s="3"/>
      <c r="D768" s="5"/>
      <c r="E768" s="6"/>
      <c r="F768" s="6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</row>
    <row r="769" spans="1:40" ht="13" x14ac:dyDescent="0.3">
      <c r="A769" s="7"/>
      <c r="B769" s="3"/>
      <c r="C769" s="3"/>
      <c r="D769" s="5"/>
      <c r="E769" s="6"/>
      <c r="F769" s="6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</row>
    <row r="770" spans="1:40" ht="13" x14ac:dyDescent="0.3">
      <c r="A770" s="7"/>
      <c r="B770" s="3"/>
      <c r="C770" s="3"/>
      <c r="D770" s="5"/>
      <c r="E770" s="6"/>
      <c r="F770" s="6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</row>
    <row r="771" spans="1:40" ht="13" x14ac:dyDescent="0.3">
      <c r="A771" s="7"/>
      <c r="B771" s="3"/>
      <c r="C771" s="3"/>
      <c r="D771" s="5"/>
      <c r="E771" s="6"/>
      <c r="F771" s="6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</row>
    <row r="772" spans="1:40" ht="13" x14ac:dyDescent="0.3">
      <c r="A772" s="7"/>
      <c r="B772" s="3"/>
      <c r="C772" s="3"/>
      <c r="D772" s="5"/>
      <c r="E772" s="6"/>
      <c r="F772" s="6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</row>
    <row r="773" spans="1:40" ht="13" x14ac:dyDescent="0.3">
      <c r="A773" s="7"/>
      <c r="B773" s="3"/>
      <c r="C773" s="3"/>
      <c r="D773" s="5"/>
      <c r="E773" s="6"/>
      <c r="F773" s="6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</row>
    <row r="774" spans="1:40" ht="13" x14ac:dyDescent="0.3">
      <c r="A774" s="7"/>
      <c r="B774" s="3"/>
      <c r="C774" s="3"/>
      <c r="D774" s="5"/>
      <c r="E774" s="6"/>
      <c r="F774" s="6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</row>
    <row r="775" spans="1:40" ht="13" x14ac:dyDescent="0.3">
      <c r="A775" s="7"/>
      <c r="B775" s="3"/>
      <c r="C775" s="3"/>
      <c r="D775" s="5"/>
      <c r="E775" s="6"/>
      <c r="F775" s="6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</row>
    <row r="776" spans="1:40" ht="13" x14ac:dyDescent="0.3">
      <c r="A776" s="7"/>
      <c r="B776" s="3"/>
      <c r="C776" s="3"/>
      <c r="D776" s="5"/>
      <c r="E776" s="6"/>
      <c r="F776" s="6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</row>
    <row r="777" spans="1:40" ht="13" x14ac:dyDescent="0.3">
      <c r="A777" s="7"/>
      <c r="B777" s="3"/>
      <c r="C777" s="3"/>
      <c r="D777" s="5"/>
      <c r="E777" s="6"/>
      <c r="F777" s="6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</row>
    <row r="778" spans="1:40" ht="13" x14ac:dyDescent="0.3">
      <c r="A778" s="7"/>
      <c r="B778" s="3"/>
      <c r="C778" s="3"/>
      <c r="D778" s="5"/>
      <c r="E778" s="6"/>
      <c r="F778" s="6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</row>
    <row r="779" spans="1:40" ht="13" x14ac:dyDescent="0.3">
      <c r="A779" s="7"/>
      <c r="B779" s="3"/>
      <c r="C779" s="3"/>
      <c r="D779" s="5"/>
      <c r="E779" s="6"/>
      <c r="F779" s="6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</row>
    <row r="780" spans="1:40" ht="13" x14ac:dyDescent="0.3">
      <c r="A780" s="7"/>
      <c r="B780" s="3"/>
      <c r="C780" s="3"/>
      <c r="D780" s="5"/>
      <c r="E780" s="6"/>
      <c r="F780" s="6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</row>
    <row r="781" spans="1:40" ht="13" x14ac:dyDescent="0.3">
      <c r="A781" s="7"/>
      <c r="B781" s="3"/>
      <c r="C781" s="3"/>
      <c r="D781" s="5"/>
      <c r="E781" s="6"/>
      <c r="F781" s="6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</row>
    <row r="782" spans="1:40" ht="13" x14ac:dyDescent="0.3">
      <c r="A782" s="7"/>
      <c r="B782" s="3"/>
      <c r="C782" s="3"/>
      <c r="D782" s="5"/>
      <c r="E782" s="6"/>
      <c r="F782" s="6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</row>
    <row r="783" spans="1:40" ht="13" x14ac:dyDescent="0.3">
      <c r="A783" s="7"/>
      <c r="B783" s="3"/>
      <c r="C783" s="3"/>
      <c r="D783" s="5"/>
      <c r="E783" s="6"/>
      <c r="F783" s="6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</row>
    <row r="784" spans="1:40" ht="13" x14ac:dyDescent="0.3">
      <c r="A784" s="7"/>
      <c r="B784" s="3"/>
      <c r="C784" s="3"/>
      <c r="D784" s="5"/>
      <c r="E784" s="6"/>
      <c r="F784" s="6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</row>
    <row r="785" spans="1:40" ht="13" x14ac:dyDescent="0.3">
      <c r="A785" s="7"/>
      <c r="B785" s="3"/>
      <c r="C785" s="3"/>
      <c r="D785" s="5"/>
      <c r="E785" s="6"/>
      <c r="F785" s="6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</row>
    <row r="786" spans="1:40" ht="13" x14ac:dyDescent="0.3">
      <c r="A786" s="7"/>
      <c r="B786" s="3"/>
      <c r="C786" s="3"/>
      <c r="D786" s="5"/>
      <c r="E786" s="6"/>
      <c r="F786" s="6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</row>
    <row r="787" spans="1:40" ht="13" x14ac:dyDescent="0.3">
      <c r="A787" s="7"/>
      <c r="B787" s="3"/>
      <c r="C787" s="3"/>
      <c r="D787" s="5"/>
      <c r="E787" s="6"/>
      <c r="F787" s="6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</row>
    <row r="788" spans="1:40" ht="13" x14ac:dyDescent="0.3">
      <c r="A788" s="7"/>
      <c r="B788" s="3"/>
      <c r="C788" s="3"/>
      <c r="D788" s="5"/>
      <c r="E788" s="6"/>
      <c r="F788" s="6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</row>
    <row r="789" spans="1:40" ht="13" x14ac:dyDescent="0.3">
      <c r="A789" s="7"/>
      <c r="B789" s="3"/>
      <c r="C789" s="3"/>
      <c r="D789" s="5"/>
      <c r="E789" s="6"/>
      <c r="F789" s="6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</row>
    <row r="790" spans="1:40" ht="13" x14ac:dyDescent="0.3">
      <c r="A790" s="7"/>
      <c r="B790" s="3"/>
      <c r="C790" s="3"/>
      <c r="D790" s="5"/>
      <c r="E790" s="6"/>
      <c r="F790" s="6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</row>
    <row r="791" spans="1:40" ht="13" x14ac:dyDescent="0.3">
      <c r="A791" s="7"/>
      <c r="B791" s="3"/>
      <c r="C791" s="3"/>
      <c r="D791" s="5"/>
      <c r="E791" s="6"/>
      <c r="F791" s="6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</row>
    <row r="792" spans="1:40" ht="13" x14ac:dyDescent="0.3">
      <c r="A792" s="7"/>
      <c r="B792" s="3"/>
      <c r="C792" s="3"/>
      <c r="D792" s="5"/>
      <c r="E792" s="6"/>
      <c r="F792" s="6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</row>
    <row r="793" spans="1:40" ht="13" x14ac:dyDescent="0.3">
      <c r="A793" s="7"/>
      <c r="B793" s="3"/>
      <c r="C793" s="3"/>
      <c r="D793" s="5"/>
      <c r="E793" s="6"/>
      <c r="F793" s="6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</row>
    <row r="794" spans="1:40" ht="13" x14ac:dyDescent="0.3">
      <c r="A794" s="7"/>
      <c r="B794" s="3"/>
      <c r="C794" s="3"/>
      <c r="D794" s="5"/>
      <c r="E794" s="6"/>
      <c r="F794" s="6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</row>
    <row r="795" spans="1:40" ht="13" x14ac:dyDescent="0.3">
      <c r="A795" s="7"/>
      <c r="B795" s="3"/>
      <c r="C795" s="3"/>
      <c r="D795" s="5"/>
      <c r="E795" s="6"/>
      <c r="F795" s="6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</row>
    <row r="796" spans="1:40" ht="13" x14ac:dyDescent="0.3">
      <c r="A796" s="7"/>
      <c r="B796" s="3"/>
      <c r="C796" s="3"/>
      <c r="D796" s="5"/>
      <c r="E796" s="6"/>
      <c r="F796" s="6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</row>
    <row r="797" spans="1:40" ht="13" x14ac:dyDescent="0.3">
      <c r="A797" s="7"/>
      <c r="B797" s="3"/>
      <c r="C797" s="3"/>
      <c r="D797" s="5"/>
      <c r="E797" s="6"/>
      <c r="F797" s="6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</row>
    <row r="798" spans="1:40" ht="13" x14ac:dyDescent="0.3">
      <c r="A798" s="7"/>
      <c r="B798" s="3"/>
      <c r="C798" s="3"/>
      <c r="D798" s="5"/>
      <c r="E798" s="6"/>
      <c r="F798" s="6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</row>
    <row r="799" spans="1:40" ht="13" x14ac:dyDescent="0.3">
      <c r="A799" s="7"/>
      <c r="B799" s="3"/>
      <c r="C799" s="3"/>
      <c r="D799" s="5"/>
      <c r="E799" s="6"/>
      <c r="F799" s="6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</row>
    <row r="800" spans="1:40" ht="13" x14ac:dyDescent="0.3">
      <c r="A800" s="7"/>
      <c r="B800" s="3"/>
      <c r="C800" s="3"/>
      <c r="D800" s="5"/>
      <c r="E800" s="6"/>
      <c r="F800" s="6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</row>
    <row r="801" spans="1:40" ht="13" x14ac:dyDescent="0.3">
      <c r="A801" s="7"/>
      <c r="B801" s="3"/>
      <c r="C801" s="3"/>
      <c r="D801" s="5"/>
      <c r="E801" s="6"/>
      <c r="F801" s="6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</row>
    <row r="802" spans="1:40" ht="13" x14ac:dyDescent="0.3">
      <c r="A802" s="7"/>
      <c r="B802" s="3"/>
      <c r="C802" s="3"/>
      <c r="D802" s="5"/>
      <c r="E802" s="6"/>
      <c r="F802" s="6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</row>
    <row r="803" spans="1:40" ht="13" x14ac:dyDescent="0.3">
      <c r="A803" s="7"/>
      <c r="B803" s="3"/>
      <c r="C803" s="3"/>
      <c r="D803" s="5"/>
      <c r="E803" s="6"/>
      <c r="F803" s="6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</row>
    <row r="804" spans="1:40" ht="13" x14ac:dyDescent="0.3">
      <c r="A804" s="7"/>
      <c r="B804" s="3"/>
      <c r="C804" s="3"/>
      <c r="D804" s="5"/>
      <c r="E804" s="6"/>
      <c r="F804" s="6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</row>
    <row r="805" spans="1:40" ht="13" x14ac:dyDescent="0.3">
      <c r="A805" s="7"/>
      <c r="B805" s="3"/>
      <c r="C805" s="3"/>
      <c r="D805" s="5"/>
      <c r="E805" s="6"/>
      <c r="F805" s="6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</row>
    <row r="806" spans="1:40" ht="13" x14ac:dyDescent="0.3">
      <c r="A806" s="7"/>
      <c r="B806" s="3"/>
      <c r="C806" s="3"/>
      <c r="D806" s="5"/>
      <c r="E806" s="6"/>
      <c r="F806" s="6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</row>
    <row r="807" spans="1:40" ht="13" x14ac:dyDescent="0.3">
      <c r="A807" s="7"/>
      <c r="B807" s="3"/>
      <c r="C807" s="3"/>
      <c r="D807" s="5"/>
      <c r="E807" s="6"/>
      <c r="F807" s="6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</row>
    <row r="808" spans="1:40" ht="13" x14ac:dyDescent="0.3">
      <c r="A808" s="7"/>
      <c r="B808" s="3"/>
      <c r="C808" s="3"/>
      <c r="D808" s="5"/>
      <c r="E808" s="6"/>
      <c r="F808" s="6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</row>
    <row r="809" spans="1:40" ht="13" x14ac:dyDescent="0.3">
      <c r="A809" s="7"/>
      <c r="B809" s="3"/>
      <c r="C809" s="3"/>
      <c r="D809" s="5"/>
      <c r="E809" s="6"/>
      <c r="F809" s="6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</row>
    <row r="810" spans="1:40" ht="13" x14ac:dyDescent="0.3">
      <c r="A810" s="7"/>
      <c r="B810" s="3"/>
      <c r="C810" s="3"/>
      <c r="D810" s="5"/>
      <c r="E810" s="6"/>
      <c r="F810" s="6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</row>
    <row r="811" spans="1:40" ht="13" x14ac:dyDescent="0.3">
      <c r="A811" s="7"/>
      <c r="B811" s="3"/>
      <c r="C811" s="3"/>
      <c r="D811" s="5"/>
      <c r="E811" s="6"/>
      <c r="F811" s="6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</row>
    <row r="812" spans="1:40" ht="13" x14ac:dyDescent="0.3">
      <c r="A812" s="7"/>
      <c r="B812" s="3"/>
      <c r="C812" s="3"/>
      <c r="D812" s="5"/>
      <c r="E812" s="6"/>
      <c r="F812" s="6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</row>
    <row r="813" spans="1:40" ht="13" x14ac:dyDescent="0.3">
      <c r="A813" s="7"/>
      <c r="B813" s="3"/>
      <c r="C813" s="3"/>
      <c r="D813" s="5"/>
      <c r="E813" s="6"/>
      <c r="F813" s="6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</row>
    <row r="814" spans="1:40" ht="13" x14ac:dyDescent="0.3">
      <c r="A814" s="7"/>
      <c r="B814" s="3"/>
      <c r="C814" s="3"/>
      <c r="D814" s="5"/>
      <c r="E814" s="6"/>
      <c r="F814" s="6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</row>
    <row r="815" spans="1:40" ht="13" x14ac:dyDescent="0.3">
      <c r="A815" s="7"/>
      <c r="B815" s="3"/>
      <c r="C815" s="3"/>
      <c r="D815" s="5"/>
      <c r="E815" s="6"/>
      <c r="F815" s="6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</row>
    <row r="816" spans="1:40" ht="13" x14ac:dyDescent="0.3">
      <c r="A816" s="7"/>
      <c r="B816" s="3"/>
      <c r="C816" s="3"/>
      <c r="D816" s="5"/>
      <c r="E816" s="6"/>
      <c r="F816" s="6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</row>
    <row r="817" spans="1:40" ht="13" x14ac:dyDescent="0.3">
      <c r="A817" s="7"/>
      <c r="B817" s="3"/>
      <c r="C817" s="3"/>
      <c r="D817" s="5"/>
      <c r="E817" s="6"/>
      <c r="F817" s="6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</row>
    <row r="818" spans="1:40" ht="13" x14ac:dyDescent="0.3">
      <c r="A818" s="7"/>
      <c r="B818" s="3"/>
      <c r="C818" s="3"/>
      <c r="D818" s="5"/>
      <c r="E818" s="6"/>
      <c r="F818" s="6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</row>
    <row r="819" spans="1:40" ht="13" x14ac:dyDescent="0.3">
      <c r="A819" s="7"/>
      <c r="B819" s="3"/>
      <c r="C819" s="3"/>
      <c r="D819" s="5"/>
      <c r="E819" s="6"/>
      <c r="F819" s="6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</row>
    <row r="820" spans="1:40" ht="13" x14ac:dyDescent="0.3">
      <c r="A820" s="7"/>
      <c r="B820" s="3"/>
      <c r="C820" s="3"/>
      <c r="D820" s="5"/>
      <c r="E820" s="6"/>
      <c r="F820" s="6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</row>
    <row r="821" spans="1:40" ht="13" x14ac:dyDescent="0.3">
      <c r="A821" s="7"/>
      <c r="B821" s="3"/>
      <c r="C821" s="3"/>
      <c r="D821" s="5"/>
      <c r="E821" s="6"/>
      <c r="F821" s="6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</row>
    <row r="822" spans="1:40" ht="13" x14ac:dyDescent="0.3">
      <c r="A822" s="7"/>
      <c r="B822" s="3"/>
      <c r="C822" s="3"/>
      <c r="D822" s="5"/>
      <c r="E822" s="6"/>
      <c r="F822" s="6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</row>
    <row r="823" spans="1:40" ht="13" x14ac:dyDescent="0.3">
      <c r="A823" s="7"/>
      <c r="B823" s="3"/>
      <c r="C823" s="3"/>
      <c r="D823" s="5"/>
      <c r="E823" s="6"/>
      <c r="F823" s="6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</row>
    <row r="824" spans="1:40" ht="13" x14ac:dyDescent="0.3">
      <c r="A824" s="7"/>
      <c r="B824" s="3"/>
      <c r="C824" s="3"/>
      <c r="D824" s="5"/>
      <c r="E824" s="6"/>
      <c r="F824" s="6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</row>
    <row r="825" spans="1:40" ht="13" x14ac:dyDescent="0.3">
      <c r="A825" s="7"/>
      <c r="B825" s="3"/>
      <c r="C825" s="3"/>
      <c r="D825" s="5"/>
      <c r="E825" s="6"/>
      <c r="F825" s="6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</row>
    <row r="826" spans="1:40" ht="13" x14ac:dyDescent="0.3">
      <c r="A826" s="7"/>
      <c r="B826" s="3"/>
      <c r="C826" s="3"/>
      <c r="D826" s="5"/>
      <c r="E826" s="6"/>
      <c r="F826" s="6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</row>
    <row r="827" spans="1:40" ht="13" x14ac:dyDescent="0.3">
      <c r="A827" s="7"/>
      <c r="B827" s="3"/>
      <c r="C827" s="3"/>
      <c r="D827" s="5"/>
      <c r="E827" s="6"/>
      <c r="F827" s="6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</row>
    <row r="828" spans="1:40" ht="13" x14ac:dyDescent="0.3">
      <c r="A828" s="7"/>
      <c r="B828" s="3"/>
      <c r="C828" s="3"/>
      <c r="D828" s="5"/>
      <c r="E828" s="6"/>
      <c r="F828" s="6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</row>
    <row r="829" spans="1:40" ht="13" x14ac:dyDescent="0.3">
      <c r="A829" s="7"/>
      <c r="B829" s="3"/>
      <c r="C829" s="3"/>
      <c r="D829" s="5"/>
      <c r="E829" s="6"/>
      <c r="F829" s="6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</row>
    <row r="830" spans="1:40" ht="13" x14ac:dyDescent="0.3">
      <c r="A830" s="7"/>
      <c r="B830" s="3"/>
      <c r="C830" s="3"/>
      <c r="D830" s="5"/>
      <c r="E830" s="6"/>
      <c r="F830" s="6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</row>
    <row r="831" spans="1:40" ht="13" x14ac:dyDescent="0.3">
      <c r="A831" s="7"/>
      <c r="B831" s="3"/>
      <c r="C831" s="3"/>
      <c r="D831" s="5"/>
      <c r="E831" s="6"/>
      <c r="F831" s="6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</row>
    <row r="832" spans="1:40" ht="13" x14ac:dyDescent="0.3">
      <c r="A832" s="7"/>
      <c r="B832" s="3"/>
      <c r="C832" s="3"/>
      <c r="D832" s="5"/>
      <c r="E832" s="6"/>
      <c r="F832" s="6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</row>
    <row r="833" spans="1:40" ht="13" x14ac:dyDescent="0.3">
      <c r="A833" s="7"/>
      <c r="B833" s="3"/>
      <c r="C833" s="3"/>
      <c r="D833" s="5"/>
      <c r="E833" s="6"/>
      <c r="F833" s="6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</row>
    <row r="834" spans="1:40" ht="13" x14ac:dyDescent="0.3">
      <c r="A834" s="7"/>
      <c r="B834" s="3"/>
      <c r="C834" s="3"/>
      <c r="D834" s="5"/>
      <c r="E834" s="6"/>
      <c r="F834" s="6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</row>
    <row r="835" spans="1:40" ht="13" x14ac:dyDescent="0.3">
      <c r="A835" s="7"/>
      <c r="B835" s="3"/>
      <c r="C835" s="3"/>
      <c r="D835" s="5"/>
      <c r="E835" s="6"/>
      <c r="F835" s="6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</row>
    <row r="836" spans="1:40" ht="13" x14ac:dyDescent="0.3">
      <c r="A836" s="7"/>
      <c r="B836" s="3"/>
      <c r="C836" s="3"/>
      <c r="D836" s="5"/>
      <c r="E836" s="6"/>
      <c r="F836" s="6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</row>
    <row r="837" spans="1:40" ht="13" x14ac:dyDescent="0.3">
      <c r="A837" s="7"/>
      <c r="B837" s="3"/>
      <c r="C837" s="3"/>
      <c r="D837" s="5"/>
      <c r="E837" s="6"/>
      <c r="F837" s="6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</row>
    <row r="838" spans="1:40" ht="13" x14ac:dyDescent="0.3">
      <c r="A838" s="7"/>
      <c r="B838" s="3"/>
      <c r="C838" s="3"/>
      <c r="D838" s="5"/>
      <c r="E838" s="6"/>
      <c r="F838" s="6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</row>
    <row r="839" spans="1:40" ht="13" x14ac:dyDescent="0.3">
      <c r="A839" s="7"/>
      <c r="B839" s="3"/>
      <c r="C839" s="3"/>
      <c r="D839" s="5"/>
      <c r="E839" s="6"/>
      <c r="F839" s="6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</row>
    <row r="840" spans="1:40" ht="13" x14ac:dyDescent="0.3">
      <c r="A840" s="7"/>
      <c r="B840" s="3"/>
      <c r="C840" s="3"/>
      <c r="D840" s="5"/>
      <c r="E840" s="6"/>
      <c r="F840" s="6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</row>
    <row r="841" spans="1:40" ht="13" x14ac:dyDescent="0.3">
      <c r="A841" s="7"/>
      <c r="B841" s="3"/>
      <c r="C841" s="3"/>
      <c r="D841" s="5"/>
      <c r="E841" s="6"/>
      <c r="F841" s="6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</row>
    <row r="842" spans="1:40" ht="13" x14ac:dyDescent="0.3">
      <c r="A842" s="7"/>
      <c r="B842" s="3"/>
      <c r="C842" s="3"/>
      <c r="D842" s="5"/>
      <c r="E842" s="6"/>
      <c r="F842" s="6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</row>
    <row r="843" spans="1:40" ht="13" x14ac:dyDescent="0.3">
      <c r="A843" s="7"/>
      <c r="B843" s="3"/>
      <c r="C843" s="3"/>
      <c r="D843" s="5"/>
      <c r="E843" s="6"/>
      <c r="F843" s="6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</row>
    <row r="844" spans="1:40" ht="13" x14ac:dyDescent="0.3">
      <c r="A844" s="7"/>
      <c r="B844" s="3"/>
      <c r="C844" s="3"/>
      <c r="D844" s="5"/>
      <c r="E844" s="6"/>
      <c r="F844" s="6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</row>
    <row r="845" spans="1:40" ht="13" x14ac:dyDescent="0.3">
      <c r="A845" s="7"/>
      <c r="B845" s="3"/>
      <c r="C845" s="3"/>
      <c r="D845" s="5"/>
      <c r="E845" s="6"/>
      <c r="F845" s="6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</row>
    <row r="846" spans="1:40" ht="13" x14ac:dyDescent="0.3">
      <c r="A846" s="7"/>
      <c r="B846" s="3"/>
      <c r="C846" s="3"/>
      <c r="D846" s="5"/>
      <c r="E846" s="6"/>
      <c r="F846" s="6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</row>
    <row r="847" spans="1:40" ht="13" x14ac:dyDescent="0.3">
      <c r="A847" s="7"/>
      <c r="B847" s="3"/>
      <c r="C847" s="3"/>
      <c r="D847" s="5"/>
      <c r="E847" s="6"/>
      <c r="F847" s="6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</row>
    <row r="848" spans="1:40" ht="13" x14ac:dyDescent="0.3">
      <c r="A848" s="7"/>
      <c r="B848" s="3"/>
      <c r="C848" s="3"/>
      <c r="D848" s="5"/>
      <c r="E848" s="6"/>
      <c r="F848" s="6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</row>
    <row r="849" spans="1:40" ht="13" x14ac:dyDescent="0.3">
      <c r="A849" s="7"/>
      <c r="B849" s="3"/>
      <c r="C849" s="3"/>
      <c r="D849" s="5"/>
      <c r="E849" s="6"/>
      <c r="F849" s="6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</row>
    <row r="850" spans="1:40" ht="13" x14ac:dyDescent="0.3">
      <c r="A850" s="7"/>
      <c r="B850" s="3"/>
      <c r="C850" s="3"/>
      <c r="D850" s="5"/>
      <c r="E850" s="6"/>
      <c r="F850" s="6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</row>
    <row r="851" spans="1:40" ht="13" x14ac:dyDescent="0.3">
      <c r="A851" s="7"/>
      <c r="B851" s="3"/>
      <c r="C851" s="3"/>
      <c r="D851" s="5"/>
      <c r="E851" s="6"/>
      <c r="F851" s="6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</row>
    <row r="852" spans="1:40" ht="13" x14ac:dyDescent="0.3">
      <c r="A852" s="7"/>
      <c r="B852" s="3"/>
      <c r="C852" s="3"/>
      <c r="D852" s="5"/>
      <c r="E852" s="6"/>
      <c r="F852" s="6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</row>
    <row r="853" spans="1:40" ht="13" x14ac:dyDescent="0.3">
      <c r="A853" s="7"/>
      <c r="B853" s="3"/>
      <c r="C853" s="3"/>
      <c r="D853" s="5"/>
      <c r="E853" s="6"/>
      <c r="F853" s="6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</row>
    <row r="854" spans="1:40" ht="13" x14ac:dyDescent="0.3">
      <c r="A854" s="7"/>
      <c r="B854" s="3"/>
      <c r="C854" s="3"/>
      <c r="D854" s="5"/>
      <c r="E854" s="6"/>
      <c r="F854" s="6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</row>
    <row r="855" spans="1:40" ht="13" x14ac:dyDescent="0.3">
      <c r="A855" s="7"/>
      <c r="B855" s="3"/>
      <c r="C855" s="3"/>
      <c r="D855" s="5"/>
      <c r="E855" s="6"/>
      <c r="F855" s="6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</row>
    <row r="856" spans="1:40" ht="13" x14ac:dyDescent="0.3">
      <c r="A856" s="7"/>
      <c r="B856" s="3"/>
      <c r="C856" s="3"/>
      <c r="D856" s="5"/>
      <c r="E856" s="6"/>
      <c r="F856" s="6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</row>
    <row r="857" spans="1:40" ht="13" x14ac:dyDescent="0.3">
      <c r="A857" s="7"/>
      <c r="B857" s="3"/>
      <c r="C857" s="3"/>
      <c r="D857" s="5"/>
      <c r="E857" s="6"/>
      <c r="F857" s="6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</row>
    <row r="858" spans="1:40" ht="13" x14ac:dyDescent="0.3">
      <c r="A858" s="7"/>
      <c r="B858" s="3"/>
      <c r="C858" s="3"/>
      <c r="D858" s="5"/>
      <c r="E858" s="6"/>
      <c r="F858" s="6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</row>
    <row r="859" spans="1:40" ht="13" x14ac:dyDescent="0.3">
      <c r="A859" s="7"/>
      <c r="B859" s="3"/>
      <c r="C859" s="3"/>
      <c r="D859" s="5"/>
      <c r="E859" s="6"/>
      <c r="F859" s="6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</row>
    <row r="860" spans="1:40" ht="13" x14ac:dyDescent="0.3">
      <c r="A860" s="7"/>
      <c r="B860" s="3"/>
      <c r="C860" s="3"/>
      <c r="D860" s="5"/>
      <c r="E860" s="6"/>
      <c r="F860" s="6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</row>
    <row r="861" spans="1:40" ht="13" x14ac:dyDescent="0.3">
      <c r="A861" s="7"/>
      <c r="B861" s="3"/>
      <c r="C861" s="3"/>
      <c r="D861" s="5"/>
      <c r="E861" s="6"/>
      <c r="F861" s="6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</row>
    <row r="862" spans="1:40" ht="13" x14ac:dyDescent="0.3">
      <c r="A862" s="7"/>
      <c r="B862" s="3"/>
      <c r="C862" s="3"/>
      <c r="D862" s="5"/>
      <c r="E862" s="6"/>
      <c r="F862" s="6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</row>
    <row r="863" spans="1:40" ht="13" x14ac:dyDescent="0.3">
      <c r="A863" s="7"/>
      <c r="B863" s="3"/>
      <c r="C863" s="3"/>
      <c r="D863" s="5"/>
      <c r="E863" s="6"/>
      <c r="F863" s="6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</row>
    <row r="864" spans="1:40" ht="13" x14ac:dyDescent="0.3">
      <c r="A864" s="7"/>
      <c r="B864" s="3"/>
      <c r="C864" s="3"/>
      <c r="D864" s="5"/>
      <c r="E864" s="6"/>
      <c r="F864" s="6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</row>
    <row r="865" spans="1:40" ht="13" x14ac:dyDescent="0.3">
      <c r="A865" s="7"/>
      <c r="B865" s="3"/>
      <c r="C865" s="3"/>
      <c r="D865" s="5"/>
      <c r="E865" s="6"/>
      <c r="F865" s="6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</row>
    <row r="866" spans="1:40" ht="13" x14ac:dyDescent="0.3">
      <c r="A866" s="7"/>
      <c r="B866" s="3"/>
      <c r="C866" s="3"/>
      <c r="D866" s="5"/>
      <c r="E866" s="6"/>
      <c r="F866" s="6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</row>
    <row r="867" spans="1:40" ht="13" x14ac:dyDescent="0.3">
      <c r="A867" s="7"/>
      <c r="B867" s="3"/>
      <c r="C867" s="3"/>
      <c r="D867" s="5"/>
      <c r="E867" s="6"/>
      <c r="F867" s="6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</row>
    <row r="868" spans="1:40" ht="13" x14ac:dyDescent="0.3">
      <c r="A868" s="7"/>
      <c r="B868" s="3"/>
      <c r="C868" s="3"/>
      <c r="D868" s="5"/>
      <c r="E868" s="6"/>
      <c r="F868" s="6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</row>
    <row r="869" spans="1:40" ht="13" x14ac:dyDescent="0.3">
      <c r="A869" s="7"/>
      <c r="B869" s="3"/>
      <c r="C869" s="3"/>
      <c r="D869" s="5"/>
      <c r="E869" s="6"/>
      <c r="F869" s="6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</row>
    <row r="870" spans="1:40" ht="13" x14ac:dyDescent="0.3">
      <c r="A870" s="7"/>
      <c r="B870" s="3"/>
      <c r="C870" s="3"/>
      <c r="D870" s="5"/>
      <c r="E870" s="6"/>
      <c r="F870" s="6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</row>
    <row r="871" spans="1:40" ht="13" x14ac:dyDescent="0.3">
      <c r="A871" s="7"/>
      <c r="B871" s="3"/>
      <c r="C871" s="3"/>
      <c r="D871" s="5"/>
      <c r="E871" s="6"/>
      <c r="F871" s="6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</row>
    <row r="872" spans="1:40" ht="13" x14ac:dyDescent="0.3">
      <c r="A872" s="7"/>
      <c r="B872" s="3"/>
      <c r="C872" s="3"/>
      <c r="D872" s="5"/>
      <c r="E872" s="6"/>
      <c r="F872" s="6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</row>
    <row r="873" spans="1:40" ht="13" x14ac:dyDescent="0.3">
      <c r="A873" s="7"/>
      <c r="B873" s="3"/>
      <c r="C873" s="3"/>
      <c r="D873" s="5"/>
      <c r="E873" s="6"/>
      <c r="F873" s="6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</row>
    <row r="874" spans="1:40" ht="13" x14ac:dyDescent="0.3">
      <c r="A874" s="7"/>
      <c r="B874" s="3"/>
      <c r="C874" s="3"/>
      <c r="D874" s="5"/>
      <c r="E874" s="6"/>
      <c r="F874" s="6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</row>
    <row r="875" spans="1:40" ht="13" x14ac:dyDescent="0.3">
      <c r="A875" s="7"/>
      <c r="B875" s="3"/>
      <c r="C875" s="3"/>
      <c r="D875" s="5"/>
      <c r="E875" s="6"/>
      <c r="F875" s="6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</row>
    <row r="876" spans="1:40" ht="13" x14ac:dyDescent="0.3">
      <c r="A876" s="7"/>
      <c r="B876" s="3"/>
      <c r="C876" s="3"/>
      <c r="D876" s="5"/>
      <c r="E876" s="6"/>
      <c r="F876" s="6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</row>
    <row r="877" spans="1:40" ht="13" x14ac:dyDescent="0.3">
      <c r="A877" s="7"/>
      <c r="B877" s="3"/>
      <c r="C877" s="3"/>
      <c r="D877" s="5"/>
      <c r="E877" s="6"/>
      <c r="F877" s="6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</row>
    <row r="878" spans="1:40" ht="13" x14ac:dyDescent="0.3">
      <c r="A878" s="7"/>
      <c r="B878" s="3"/>
      <c r="C878" s="3"/>
      <c r="D878" s="5"/>
      <c r="E878" s="6"/>
      <c r="F878" s="6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</row>
    <row r="879" spans="1:40" ht="13" x14ac:dyDescent="0.3">
      <c r="A879" s="7"/>
      <c r="B879" s="3"/>
      <c r="C879" s="3"/>
      <c r="D879" s="5"/>
      <c r="E879" s="6"/>
      <c r="F879" s="6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</row>
    <row r="880" spans="1:40" ht="13" x14ac:dyDescent="0.3">
      <c r="A880" s="7"/>
      <c r="B880" s="3"/>
      <c r="C880" s="3"/>
      <c r="D880" s="5"/>
      <c r="E880" s="6"/>
      <c r="F880" s="6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</row>
    <row r="881" spans="1:40" ht="13" x14ac:dyDescent="0.3">
      <c r="A881" s="7"/>
      <c r="B881" s="3"/>
      <c r="C881" s="3"/>
      <c r="D881" s="5"/>
      <c r="E881" s="6"/>
      <c r="F881" s="6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</row>
    <row r="882" spans="1:40" ht="13" x14ac:dyDescent="0.3">
      <c r="A882" s="7"/>
      <c r="B882" s="3"/>
      <c r="C882" s="3"/>
      <c r="D882" s="5"/>
      <c r="E882" s="6"/>
      <c r="F882" s="6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</row>
    <row r="883" spans="1:40" ht="13" x14ac:dyDescent="0.3">
      <c r="A883" s="7"/>
      <c r="B883" s="3"/>
      <c r="C883" s="3"/>
      <c r="D883" s="5"/>
      <c r="E883" s="6"/>
      <c r="F883" s="6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</row>
    <row r="884" spans="1:40" ht="13" x14ac:dyDescent="0.3">
      <c r="A884" s="7"/>
      <c r="B884" s="3"/>
      <c r="C884" s="3"/>
      <c r="D884" s="5"/>
      <c r="E884" s="6"/>
      <c r="F884" s="6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</row>
    <row r="885" spans="1:40" ht="13" x14ac:dyDescent="0.3">
      <c r="A885" s="7"/>
      <c r="B885" s="3"/>
      <c r="C885" s="3"/>
      <c r="D885" s="5"/>
      <c r="E885" s="6"/>
      <c r="F885" s="6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</row>
    <row r="886" spans="1:40" ht="13" x14ac:dyDescent="0.3">
      <c r="A886" s="7"/>
      <c r="B886" s="3"/>
      <c r="C886" s="3"/>
      <c r="D886" s="5"/>
      <c r="E886" s="6"/>
      <c r="F886" s="6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</row>
    <row r="887" spans="1:40" ht="13" x14ac:dyDescent="0.3">
      <c r="A887" s="7"/>
      <c r="B887" s="3"/>
      <c r="C887" s="3"/>
      <c r="D887" s="5"/>
      <c r="E887" s="6"/>
      <c r="F887" s="6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</row>
    <row r="888" spans="1:40" ht="13" x14ac:dyDescent="0.3">
      <c r="A888" s="7"/>
      <c r="B888" s="3"/>
      <c r="C888" s="3"/>
      <c r="D888" s="5"/>
      <c r="E888" s="6"/>
      <c r="F888" s="6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</row>
    <row r="889" spans="1:40" ht="13" x14ac:dyDescent="0.3">
      <c r="A889" s="7"/>
      <c r="B889" s="3"/>
      <c r="C889" s="3"/>
      <c r="D889" s="5"/>
      <c r="E889" s="6"/>
      <c r="F889" s="6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</row>
    <row r="890" spans="1:40" ht="13" x14ac:dyDescent="0.3">
      <c r="A890" s="7"/>
      <c r="B890" s="3"/>
      <c r="C890" s="3"/>
      <c r="D890" s="5"/>
      <c r="E890" s="6"/>
      <c r="F890" s="6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</row>
    <row r="891" spans="1:40" ht="13" x14ac:dyDescent="0.3">
      <c r="A891" s="7"/>
      <c r="B891" s="3"/>
      <c r="C891" s="3"/>
      <c r="D891" s="5"/>
      <c r="E891" s="6"/>
      <c r="F891" s="6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</row>
    <row r="892" spans="1:40" ht="13" x14ac:dyDescent="0.3">
      <c r="A892" s="7"/>
      <c r="B892" s="3"/>
      <c r="C892" s="3"/>
      <c r="D892" s="5"/>
      <c r="E892" s="6"/>
      <c r="F892" s="6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</row>
    <row r="893" spans="1:40" ht="13" x14ac:dyDescent="0.3">
      <c r="A893" s="7"/>
      <c r="B893" s="3"/>
      <c r="C893" s="3"/>
      <c r="D893" s="5"/>
      <c r="E893" s="6"/>
      <c r="F893" s="6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</row>
    <row r="894" spans="1:40" ht="13" x14ac:dyDescent="0.3">
      <c r="A894" s="7"/>
      <c r="B894" s="3"/>
      <c r="C894" s="3"/>
      <c r="D894" s="5"/>
      <c r="E894" s="6"/>
      <c r="F894" s="6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</row>
    <row r="895" spans="1:40" ht="13" x14ac:dyDescent="0.3">
      <c r="A895" s="7"/>
      <c r="B895" s="3"/>
      <c r="C895" s="3"/>
      <c r="D895" s="5"/>
      <c r="E895" s="6"/>
      <c r="F895" s="6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</row>
    <row r="896" spans="1:40" ht="13" x14ac:dyDescent="0.3">
      <c r="A896" s="7"/>
      <c r="B896" s="3"/>
      <c r="C896" s="3"/>
      <c r="D896" s="5"/>
      <c r="E896" s="6"/>
      <c r="F896" s="6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</row>
    <row r="897" spans="1:40" ht="13" x14ac:dyDescent="0.3">
      <c r="A897" s="7"/>
      <c r="B897" s="3"/>
      <c r="C897" s="3"/>
      <c r="D897" s="5"/>
      <c r="E897" s="6"/>
      <c r="F897" s="6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</row>
    <row r="898" spans="1:40" ht="13" x14ac:dyDescent="0.3">
      <c r="A898" s="7"/>
      <c r="B898" s="3"/>
      <c r="C898" s="3"/>
      <c r="D898" s="5"/>
      <c r="E898" s="6"/>
      <c r="F898" s="6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</row>
    <row r="899" spans="1:40" ht="13" x14ac:dyDescent="0.3">
      <c r="A899" s="7"/>
      <c r="B899" s="3"/>
      <c r="C899" s="3"/>
      <c r="D899" s="5"/>
      <c r="E899" s="6"/>
      <c r="F899" s="6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</row>
    <row r="900" spans="1:40" ht="13" x14ac:dyDescent="0.3">
      <c r="A900" s="7"/>
      <c r="B900" s="3"/>
      <c r="C900" s="3"/>
      <c r="D900" s="5"/>
      <c r="E900" s="6"/>
      <c r="F900" s="6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</row>
    <row r="901" spans="1:40" ht="13" x14ac:dyDescent="0.3">
      <c r="A901" s="7"/>
      <c r="B901" s="3"/>
      <c r="C901" s="3"/>
      <c r="D901" s="5"/>
      <c r="E901" s="6"/>
      <c r="F901" s="6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</row>
    <row r="902" spans="1:40" ht="13" x14ac:dyDescent="0.3">
      <c r="A902" s="7"/>
      <c r="B902" s="3"/>
      <c r="C902" s="3"/>
      <c r="D902" s="5"/>
      <c r="E902" s="6"/>
      <c r="F902" s="6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</row>
    <row r="903" spans="1:40" ht="13" x14ac:dyDescent="0.3">
      <c r="A903" s="7"/>
      <c r="B903" s="3"/>
      <c r="C903" s="3"/>
      <c r="D903" s="5"/>
      <c r="E903" s="6"/>
      <c r="F903" s="6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</row>
    <row r="904" spans="1:40" ht="13" x14ac:dyDescent="0.3">
      <c r="A904" s="7"/>
      <c r="B904" s="3"/>
      <c r="C904" s="3"/>
      <c r="D904" s="5"/>
      <c r="E904" s="6"/>
      <c r="F904" s="6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</row>
    <row r="905" spans="1:40" ht="13" x14ac:dyDescent="0.3">
      <c r="A905" s="7"/>
      <c r="B905" s="3"/>
      <c r="C905" s="3"/>
      <c r="D905" s="5"/>
      <c r="E905" s="6"/>
      <c r="F905" s="6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</row>
    <row r="906" spans="1:40" ht="13" x14ac:dyDescent="0.3">
      <c r="A906" s="7"/>
      <c r="B906" s="3"/>
      <c r="C906" s="3"/>
      <c r="D906" s="5"/>
      <c r="E906" s="6"/>
      <c r="F906" s="6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</row>
    <row r="907" spans="1:40" ht="13" x14ac:dyDescent="0.3">
      <c r="A907" s="7"/>
      <c r="B907" s="3"/>
      <c r="C907" s="3"/>
      <c r="D907" s="5"/>
      <c r="E907" s="6"/>
      <c r="F907" s="6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</row>
    <row r="908" spans="1:40" ht="13" x14ac:dyDescent="0.3">
      <c r="A908" s="7"/>
      <c r="B908" s="3"/>
      <c r="C908" s="3"/>
      <c r="D908" s="5"/>
      <c r="E908" s="6"/>
      <c r="F908" s="6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</row>
    <row r="909" spans="1:40" ht="13" x14ac:dyDescent="0.3">
      <c r="A909" s="7"/>
      <c r="B909" s="3"/>
      <c r="C909" s="3"/>
      <c r="D909" s="5"/>
      <c r="E909" s="6"/>
      <c r="F909" s="6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</row>
    <row r="910" spans="1:40" ht="13" x14ac:dyDescent="0.3">
      <c r="A910" s="7"/>
      <c r="B910" s="3"/>
      <c r="C910" s="3"/>
      <c r="D910" s="5"/>
      <c r="E910" s="6"/>
      <c r="F910" s="6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</row>
    <row r="911" spans="1:40" ht="13" x14ac:dyDescent="0.3">
      <c r="A911" s="7"/>
      <c r="B911" s="3"/>
      <c r="C911" s="3"/>
      <c r="D911" s="5"/>
      <c r="E911" s="6"/>
      <c r="F911" s="6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</row>
    <row r="912" spans="1:40" ht="13" x14ac:dyDescent="0.3">
      <c r="A912" s="7"/>
      <c r="B912" s="3"/>
      <c r="C912" s="3"/>
      <c r="D912" s="5"/>
      <c r="E912" s="6"/>
      <c r="F912" s="6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</row>
    <row r="913" spans="1:40" ht="13" x14ac:dyDescent="0.3">
      <c r="A913" s="7"/>
      <c r="B913" s="3"/>
      <c r="C913" s="3"/>
      <c r="D913" s="5"/>
      <c r="E913" s="6"/>
      <c r="F913" s="6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</row>
    <row r="914" spans="1:40" ht="13" x14ac:dyDescent="0.3">
      <c r="A914" s="7"/>
      <c r="B914" s="3"/>
      <c r="C914" s="3"/>
      <c r="D914" s="5"/>
      <c r="E914" s="6"/>
      <c r="F914" s="6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</row>
    <row r="915" spans="1:40" ht="13" x14ac:dyDescent="0.3">
      <c r="A915" s="7"/>
      <c r="B915" s="3"/>
      <c r="C915" s="3"/>
      <c r="D915" s="5"/>
      <c r="E915" s="6"/>
      <c r="F915" s="6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</row>
    <row r="916" spans="1:40" ht="13" x14ac:dyDescent="0.3">
      <c r="A916" s="7"/>
      <c r="B916" s="3"/>
      <c r="C916" s="3"/>
      <c r="D916" s="5"/>
      <c r="E916" s="6"/>
      <c r="F916" s="6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</row>
    <row r="917" spans="1:40" ht="13" x14ac:dyDescent="0.3">
      <c r="A917" s="7"/>
      <c r="B917" s="3"/>
      <c r="C917" s="3"/>
      <c r="D917" s="5"/>
      <c r="E917" s="6"/>
      <c r="F917" s="6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</row>
    <row r="918" spans="1:40" ht="13" x14ac:dyDescent="0.3">
      <c r="A918" s="7"/>
      <c r="B918" s="3"/>
      <c r="C918" s="3"/>
      <c r="D918" s="5"/>
      <c r="E918" s="6"/>
      <c r="F918" s="6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</row>
    <row r="919" spans="1:40" ht="13" x14ac:dyDescent="0.3">
      <c r="A919" s="7"/>
      <c r="B919" s="3"/>
      <c r="C919" s="3"/>
      <c r="D919" s="5"/>
      <c r="E919" s="6"/>
      <c r="F919" s="6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</row>
    <row r="920" spans="1:40" ht="13" x14ac:dyDescent="0.3">
      <c r="A920" s="7"/>
      <c r="B920" s="3"/>
      <c r="C920" s="3"/>
      <c r="D920" s="5"/>
      <c r="E920" s="6"/>
      <c r="F920" s="6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</row>
    <row r="921" spans="1:40" ht="13" x14ac:dyDescent="0.3">
      <c r="A921" s="7"/>
      <c r="B921" s="3"/>
      <c r="C921" s="3"/>
      <c r="D921" s="5"/>
      <c r="E921" s="6"/>
      <c r="F921" s="6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</row>
    <row r="922" spans="1:40" ht="13" x14ac:dyDescent="0.3">
      <c r="A922" s="7"/>
      <c r="B922" s="3"/>
      <c r="C922" s="3"/>
      <c r="D922" s="5"/>
      <c r="E922" s="6"/>
      <c r="F922" s="6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</row>
    <row r="923" spans="1:40" ht="13" x14ac:dyDescent="0.3">
      <c r="A923" s="7"/>
      <c r="B923" s="3"/>
      <c r="C923" s="3"/>
      <c r="D923" s="5"/>
      <c r="E923" s="6"/>
      <c r="F923" s="6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</row>
    <row r="924" spans="1:40" ht="13" x14ac:dyDescent="0.3">
      <c r="A924" s="7"/>
      <c r="B924" s="3"/>
      <c r="C924" s="3"/>
      <c r="D924" s="5"/>
      <c r="E924" s="6"/>
      <c r="F924" s="6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</row>
    <row r="925" spans="1:40" ht="13" x14ac:dyDescent="0.3">
      <c r="A925" s="7"/>
      <c r="B925" s="3"/>
      <c r="C925" s="3"/>
      <c r="D925" s="5"/>
      <c r="E925" s="6"/>
      <c r="F925" s="6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</row>
    <row r="926" spans="1:40" ht="13" x14ac:dyDescent="0.3">
      <c r="A926" s="7"/>
      <c r="B926" s="3"/>
      <c r="C926" s="3"/>
      <c r="D926" s="5"/>
      <c r="E926" s="6"/>
      <c r="F926" s="6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</row>
    <row r="927" spans="1:40" ht="13" x14ac:dyDescent="0.3">
      <c r="A927" s="7"/>
      <c r="B927" s="3"/>
      <c r="C927" s="3"/>
      <c r="D927" s="5"/>
      <c r="E927" s="6"/>
      <c r="F927" s="6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</row>
    <row r="928" spans="1:40" ht="13" x14ac:dyDescent="0.3">
      <c r="A928" s="7"/>
      <c r="B928" s="3"/>
      <c r="C928" s="3"/>
      <c r="D928" s="5"/>
      <c r="E928" s="6"/>
      <c r="F928" s="6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</row>
    <row r="929" spans="1:40" ht="13" x14ac:dyDescent="0.3">
      <c r="A929" s="7"/>
      <c r="B929" s="3"/>
      <c r="C929" s="3"/>
      <c r="D929" s="5"/>
      <c r="E929" s="6"/>
      <c r="F929" s="6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</row>
    <row r="930" spans="1:40" ht="13" x14ac:dyDescent="0.3">
      <c r="A930" s="7"/>
      <c r="B930" s="3"/>
      <c r="C930" s="3"/>
      <c r="D930" s="5"/>
      <c r="E930" s="6"/>
      <c r="F930" s="6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</row>
    <row r="931" spans="1:40" ht="13" x14ac:dyDescent="0.3">
      <c r="A931" s="7"/>
      <c r="B931" s="3"/>
      <c r="C931" s="3"/>
      <c r="D931" s="5"/>
      <c r="E931" s="6"/>
      <c r="F931" s="6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</row>
    <row r="932" spans="1:40" ht="13" x14ac:dyDescent="0.3">
      <c r="A932" s="7"/>
      <c r="B932" s="3"/>
      <c r="C932" s="3"/>
      <c r="D932" s="5"/>
      <c r="E932" s="6"/>
      <c r="F932" s="6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</row>
    <row r="933" spans="1:40" ht="13" x14ac:dyDescent="0.3">
      <c r="A933" s="7"/>
      <c r="B933" s="3"/>
      <c r="C933" s="3"/>
      <c r="D933" s="5"/>
      <c r="E933" s="6"/>
      <c r="F933" s="6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</row>
    <row r="934" spans="1:40" ht="13" x14ac:dyDescent="0.3">
      <c r="A934" s="7"/>
      <c r="B934" s="3"/>
      <c r="C934" s="3"/>
      <c r="D934" s="5"/>
      <c r="E934" s="6"/>
      <c r="F934" s="6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</row>
    <row r="935" spans="1:40" ht="13" x14ac:dyDescent="0.3">
      <c r="A935" s="7"/>
      <c r="B935" s="3"/>
      <c r="C935" s="3"/>
      <c r="D935" s="5"/>
      <c r="E935" s="6"/>
      <c r="F935" s="6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</row>
    <row r="936" spans="1:40" ht="13" x14ac:dyDescent="0.3">
      <c r="A936" s="7"/>
      <c r="B936" s="3"/>
      <c r="C936" s="3"/>
      <c r="D936" s="5"/>
      <c r="E936" s="6"/>
      <c r="F936" s="6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</row>
    <row r="937" spans="1:40" ht="13" x14ac:dyDescent="0.3">
      <c r="A937" s="7"/>
      <c r="B937" s="3"/>
      <c r="C937" s="3"/>
      <c r="D937" s="5"/>
      <c r="E937" s="6"/>
      <c r="F937" s="6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</row>
    <row r="938" spans="1:40" ht="13" x14ac:dyDescent="0.3">
      <c r="A938" s="7"/>
      <c r="B938" s="3"/>
      <c r="C938" s="3"/>
      <c r="D938" s="5"/>
      <c r="E938" s="6"/>
      <c r="F938" s="6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</row>
    <row r="939" spans="1:40" ht="13" x14ac:dyDescent="0.3">
      <c r="A939" s="7"/>
      <c r="B939" s="3"/>
      <c r="C939" s="3"/>
      <c r="D939" s="5"/>
      <c r="E939" s="6"/>
      <c r="F939" s="6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</row>
    <row r="940" spans="1:40" ht="13" x14ac:dyDescent="0.3">
      <c r="A940" s="7"/>
      <c r="B940" s="3"/>
      <c r="C940" s="3"/>
      <c r="D940" s="5"/>
      <c r="E940" s="6"/>
      <c r="F940" s="6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</row>
    <row r="941" spans="1:40" ht="13" x14ac:dyDescent="0.3">
      <c r="A941" s="7"/>
      <c r="B941" s="3"/>
      <c r="C941" s="3"/>
      <c r="D941" s="5"/>
      <c r="E941" s="6"/>
      <c r="F941" s="6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</row>
    <row r="942" spans="1:40" ht="13" x14ac:dyDescent="0.3">
      <c r="A942" s="7"/>
      <c r="B942" s="3"/>
      <c r="C942" s="3"/>
      <c r="D942" s="5"/>
      <c r="E942" s="6"/>
      <c r="F942" s="6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</row>
    <row r="943" spans="1:40" ht="13" x14ac:dyDescent="0.3">
      <c r="A943" s="7"/>
      <c r="B943" s="3"/>
      <c r="C943" s="3"/>
      <c r="D943" s="5"/>
      <c r="E943" s="6"/>
      <c r="F943" s="6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</row>
    <row r="944" spans="1:40" ht="13" x14ac:dyDescent="0.3">
      <c r="A944" s="7"/>
      <c r="B944" s="3"/>
      <c r="C944" s="3"/>
      <c r="D944" s="5"/>
      <c r="E944" s="6"/>
      <c r="F944" s="6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</row>
    <row r="945" spans="1:40" ht="13" x14ac:dyDescent="0.3">
      <c r="A945" s="7"/>
      <c r="B945" s="3"/>
      <c r="C945" s="3"/>
      <c r="D945" s="5"/>
      <c r="E945" s="6"/>
      <c r="F945" s="6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</row>
    <row r="946" spans="1:40" ht="13" x14ac:dyDescent="0.3">
      <c r="A946" s="7"/>
      <c r="B946" s="3"/>
      <c r="C946" s="3"/>
      <c r="D946" s="5"/>
      <c r="E946" s="6"/>
      <c r="F946" s="6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</row>
    <row r="947" spans="1:40" ht="13" x14ac:dyDescent="0.3">
      <c r="A947" s="7"/>
      <c r="B947" s="3"/>
      <c r="C947" s="3"/>
      <c r="D947" s="5"/>
      <c r="E947" s="6"/>
      <c r="F947" s="6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</row>
    <row r="948" spans="1:40" ht="13" x14ac:dyDescent="0.3">
      <c r="A948" s="7"/>
      <c r="B948" s="3"/>
      <c r="C948" s="3"/>
      <c r="D948" s="5"/>
      <c r="E948" s="6"/>
      <c r="F948" s="6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</row>
    <row r="949" spans="1:40" ht="13" x14ac:dyDescent="0.3">
      <c r="A949" s="7"/>
      <c r="B949" s="3"/>
      <c r="C949" s="3"/>
      <c r="D949" s="5"/>
      <c r="E949" s="6"/>
      <c r="F949" s="6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</row>
    <row r="950" spans="1:40" ht="13" x14ac:dyDescent="0.3">
      <c r="A950" s="7"/>
      <c r="B950" s="3"/>
      <c r="C950" s="3"/>
      <c r="D950" s="5"/>
      <c r="E950" s="6"/>
      <c r="F950" s="6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</row>
    <row r="951" spans="1:40" ht="13" x14ac:dyDescent="0.3">
      <c r="A951" s="7"/>
      <c r="B951" s="3"/>
      <c r="C951" s="3"/>
      <c r="D951" s="5"/>
      <c r="E951" s="6"/>
      <c r="F951" s="6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</row>
    <row r="952" spans="1:40" ht="13" x14ac:dyDescent="0.3">
      <c r="A952" s="7"/>
      <c r="B952" s="3"/>
      <c r="C952" s="3"/>
      <c r="D952" s="5"/>
      <c r="E952" s="6"/>
      <c r="F952" s="6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</row>
    <row r="953" spans="1:40" ht="13" x14ac:dyDescent="0.3">
      <c r="A953" s="7"/>
      <c r="B953" s="3"/>
      <c r="C953" s="3"/>
      <c r="D953" s="5"/>
      <c r="E953" s="6"/>
      <c r="F953" s="6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</row>
    <row r="954" spans="1:40" ht="13" x14ac:dyDescent="0.3">
      <c r="A954" s="7"/>
      <c r="B954" s="3"/>
      <c r="C954" s="3"/>
      <c r="D954" s="5"/>
      <c r="E954" s="6"/>
      <c r="F954" s="6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</row>
    <row r="955" spans="1:40" ht="13" x14ac:dyDescent="0.3">
      <c r="A955" s="7"/>
      <c r="B955" s="3"/>
      <c r="C955" s="3"/>
      <c r="D955" s="5"/>
      <c r="E955" s="6"/>
      <c r="F955" s="6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</row>
    <row r="956" spans="1:40" ht="13" x14ac:dyDescent="0.3">
      <c r="A956" s="7"/>
      <c r="B956" s="3"/>
      <c r="C956" s="3"/>
      <c r="D956" s="5"/>
      <c r="E956" s="6"/>
      <c r="F956" s="6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</row>
    <row r="957" spans="1:40" ht="13" x14ac:dyDescent="0.3">
      <c r="A957" s="7"/>
      <c r="B957" s="3"/>
      <c r="C957" s="3"/>
      <c r="D957" s="5"/>
      <c r="E957" s="6"/>
      <c r="F957" s="6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</row>
    <row r="958" spans="1:40" ht="13" x14ac:dyDescent="0.3">
      <c r="A958" s="7"/>
      <c r="B958" s="3"/>
      <c r="C958" s="3"/>
      <c r="D958" s="5"/>
      <c r="E958" s="6"/>
      <c r="F958" s="6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</row>
    <row r="959" spans="1:40" ht="13" x14ac:dyDescent="0.3">
      <c r="A959" s="7"/>
      <c r="B959" s="3"/>
      <c r="C959" s="3"/>
      <c r="D959" s="5"/>
      <c r="E959" s="6"/>
      <c r="F959" s="6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</row>
    <row r="960" spans="1:40" ht="13" x14ac:dyDescent="0.3">
      <c r="A960" s="7"/>
      <c r="B960" s="3"/>
      <c r="C960" s="3"/>
      <c r="D960" s="5"/>
      <c r="E960" s="6"/>
      <c r="F960" s="6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</row>
    <row r="961" spans="1:40" ht="13" x14ac:dyDescent="0.3">
      <c r="A961" s="7"/>
      <c r="B961" s="3"/>
      <c r="C961" s="3"/>
      <c r="D961" s="5"/>
      <c r="E961" s="6"/>
      <c r="F961" s="6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</row>
    <row r="962" spans="1:40" ht="13" x14ac:dyDescent="0.3">
      <c r="A962" s="7"/>
      <c r="B962" s="3"/>
      <c r="C962" s="3"/>
      <c r="D962" s="5"/>
      <c r="E962" s="6"/>
      <c r="F962" s="6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</row>
    <row r="963" spans="1:40" ht="13" x14ac:dyDescent="0.3">
      <c r="A963" s="7"/>
      <c r="B963" s="3"/>
      <c r="C963" s="3"/>
      <c r="D963" s="5"/>
      <c r="E963" s="6"/>
      <c r="F963" s="6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</row>
    <row r="964" spans="1:40" ht="13" x14ac:dyDescent="0.3">
      <c r="A964" s="7"/>
      <c r="B964" s="3"/>
      <c r="C964" s="3"/>
      <c r="D964" s="5"/>
      <c r="E964" s="6"/>
      <c r="F964" s="6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</row>
    <row r="965" spans="1:40" ht="13" x14ac:dyDescent="0.3">
      <c r="A965" s="7"/>
      <c r="B965" s="3"/>
      <c r="C965" s="3"/>
      <c r="D965" s="5"/>
      <c r="E965" s="6"/>
      <c r="F965" s="6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</row>
    <row r="966" spans="1:40" ht="13" x14ac:dyDescent="0.3">
      <c r="A966" s="7"/>
      <c r="B966" s="3"/>
      <c r="C966" s="3"/>
      <c r="D966" s="5"/>
      <c r="E966" s="6"/>
      <c r="F966" s="6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</row>
    <row r="967" spans="1:40" ht="13" x14ac:dyDescent="0.3">
      <c r="A967" s="7"/>
      <c r="B967" s="3"/>
      <c r="C967" s="3"/>
      <c r="D967" s="5"/>
      <c r="E967" s="6"/>
      <c r="F967" s="6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</row>
    <row r="968" spans="1:40" ht="13" x14ac:dyDescent="0.3">
      <c r="A968" s="7"/>
      <c r="B968" s="3"/>
      <c r="C968" s="3"/>
      <c r="D968" s="5"/>
      <c r="E968" s="6"/>
      <c r="F968" s="6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</row>
    <row r="969" spans="1:40" ht="13" x14ac:dyDescent="0.3">
      <c r="A969" s="7"/>
      <c r="B969" s="3"/>
      <c r="C969" s="3"/>
      <c r="D969" s="5"/>
      <c r="E969" s="6"/>
      <c r="F969" s="6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</row>
    <row r="970" spans="1:40" ht="13" x14ac:dyDescent="0.3">
      <c r="A970" s="7"/>
      <c r="B970" s="3"/>
      <c r="C970" s="3"/>
      <c r="D970" s="5"/>
      <c r="E970" s="6"/>
      <c r="F970" s="6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</row>
    <row r="971" spans="1:40" ht="13" x14ac:dyDescent="0.3">
      <c r="A971" s="7"/>
      <c r="B971" s="3"/>
      <c r="C971" s="3"/>
      <c r="D971" s="5"/>
      <c r="E971" s="6"/>
      <c r="F971" s="6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</row>
    <row r="972" spans="1:40" ht="13" x14ac:dyDescent="0.3">
      <c r="A972" s="7"/>
      <c r="B972" s="3"/>
      <c r="C972" s="3"/>
      <c r="D972" s="5"/>
      <c r="E972" s="6"/>
      <c r="F972" s="6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</row>
    <row r="973" spans="1:40" ht="13" x14ac:dyDescent="0.3">
      <c r="A973" s="7"/>
      <c r="B973" s="3"/>
      <c r="C973" s="3"/>
      <c r="D973" s="5"/>
      <c r="E973" s="6"/>
      <c r="F973" s="6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</row>
    <row r="974" spans="1:40" ht="13" x14ac:dyDescent="0.3">
      <c r="A974" s="7"/>
      <c r="B974" s="3"/>
      <c r="C974" s="3"/>
      <c r="D974" s="5"/>
      <c r="E974" s="6"/>
      <c r="F974" s="6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</row>
    <row r="975" spans="1:40" ht="13" x14ac:dyDescent="0.3">
      <c r="A975" s="7"/>
      <c r="B975" s="3"/>
      <c r="C975" s="3"/>
      <c r="D975" s="5"/>
      <c r="E975" s="6"/>
      <c r="F975" s="6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</row>
    <row r="976" spans="1:40" ht="13" x14ac:dyDescent="0.3">
      <c r="A976" s="7"/>
      <c r="B976" s="3"/>
      <c r="C976" s="3"/>
      <c r="D976" s="5"/>
      <c r="E976" s="6"/>
      <c r="F976" s="6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</row>
    <row r="977" spans="1:40" ht="13" x14ac:dyDescent="0.3">
      <c r="A977" s="7"/>
      <c r="B977" s="3"/>
      <c r="C977" s="3"/>
      <c r="D977" s="5"/>
      <c r="E977" s="6"/>
      <c r="F977" s="6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</row>
    <row r="978" spans="1:40" ht="12.5" x14ac:dyDescent="0.25"/>
    <row r="979" spans="1:40" ht="12.5" x14ac:dyDescent="0.25"/>
    <row r="980" spans="1:40" ht="12.5" x14ac:dyDescent="0.25"/>
    <row r="981" spans="1:40" ht="12.5" x14ac:dyDescent="0.25"/>
    <row r="982" spans="1:40" ht="12.5" x14ac:dyDescent="0.25"/>
    <row r="983" spans="1:40" ht="12.5" x14ac:dyDescent="0.25"/>
    <row r="984" spans="1:40" ht="12.5" x14ac:dyDescent="0.25"/>
    <row r="985" spans="1:40" ht="12.5" x14ac:dyDescent="0.25"/>
    <row r="986" spans="1:40" ht="12.5" x14ac:dyDescent="0.25"/>
    <row r="987" spans="1:40" ht="12.5" x14ac:dyDescent="0.25"/>
    <row r="988" spans="1:40" ht="12.5" x14ac:dyDescent="0.25"/>
    <row r="989" spans="1:40" ht="12.5" x14ac:dyDescent="0.25"/>
    <row r="990" spans="1:40" ht="12.5" x14ac:dyDescent="0.25"/>
    <row r="991" spans="1:40" ht="12.5" x14ac:dyDescent="0.25"/>
    <row r="992" spans="1:40" ht="12.5" x14ac:dyDescent="0.25"/>
    <row r="993" ht="12.5" x14ac:dyDescent="0.25"/>
    <row r="994" ht="12.5" x14ac:dyDescent="0.25"/>
    <row r="995" ht="12.5" x14ac:dyDescent="0.25"/>
    <row r="996" ht="12.5" x14ac:dyDescent="0.25"/>
    <row r="997" ht="12.5" x14ac:dyDescent="0.25"/>
    <row r="998" ht="12.5" x14ac:dyDescent="0.25"/>
    <row r="999" ht="12.5" x14ac:dyDescent="0.25"/>
    <row r="1000" ht="12.5" x14ac:dyDescent="0.25"/>
    <row r="1001" ht="12.5" x14ac:dyDescent="0.25"/>
    <row r="1002" ht="12.5" x14ac:dyDescent="0.25"/>
    <row r="1003" ht="12.5" x14ac:dyDescent="0.25"/>
  </sheetData>
  <mergeCells count="37">
    <mergeCell ref="F174:G174"/>
    <mergeCell ref="C90:E90"/>
    <mergeCell ref="C96:E96"/>
    <mergeCell ref="C102:E102"/>
    <mergeCell ref="C105:E105"/>
    <mergeCell ref="C109:E109"/>
    <mergeCell ref="C126:E126"/>
    <mergeCell ref="C129:E129"/>
    <mergeCell ref="C132:E132"/>
    <mergeCell ref="C148:E148"/>
    <mergeCell ref="C153:E153"/>
    <mergeCell ref="C60:E60"/>
    <mergeCell ref="C66:E66"/>
    <mergeCell ref="C72:E72"/>
    <mergeCell ref="C78:E78"/>
    <mergeCell ref="C84:E84"/>
    <mergeCell ref="C30:E30"/>
    <mergeCell ref="C36:E36"/>
    <mergeCell ref="C42:E42"/>
    <mergeCell ref="C48:E48"/>
    <mergeCell ref="C54:E54"/>
    <mergeCell ref="K5:O5"/>
    <mergeCell ref="P5:T5"/>
    <mergeCell ref="K6:L6"/>
    <mergeCell ref="M6:N6"/>
    <mergeCell ref="P6:Q6"/>
    <mergeCell ref="R6:S6"/>
    <mergeCell ref="A5:B7"/>
    <mergeCell ref="C5:C7"/>
    <mergeCell ref="D5:D7"/>
    <mergeCell ref="E5:E6"/>
    <mergeCell ref="F5:G6"/>
    <mergeCell ref="H5:I6"/>
    <mergeCell ref="J5:J7"/>
    <mergeCell ref="C12:E12"/>
    <mergeCell ref="C19:E19"/>
    <mergeCell ref="C27:E27"/>
  </mergeCells>
  <conditionalFormatting sqref="F161:J161 K162:P162">
    <cfRule type="cellIs" dxfId="5" priority="1" stopIfTrue="1" operator="greaterThan">
      <formula>15</formula>
    </cfRule>
  </conditionalFormatting>
  <conditionalFormatting sqref="T162">
    <cfRule type="cellIs" dxfId="4" priority="2" stopIfTrue="1" operator="greaterThan">
      <formula>15</formula>
    </cfRule>
  </conditionalFormatting>
  <printOptions horizontalCentered="1"/>
  <pageMargins left="0.31496062992125984" right="0.31496062992125984" top="0.74803149606299213" bottom="0.51181102362204722" header="0" footer="0"/>
  <pageSetup paperSize="9" scale="44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D45BA4D7EB964D96AD0159AD664E67" ma:contentTypeVersion="21" ma:contentTypeDescription="Create a new document." ma:contentTypeScope="" ma:versionID="6eedd1cd29312739b6d97c7d8338e4d2">
  <xsd:schema xmlns:xsd="http://www.w3.org/2001/XMLSchema" xmlns:xs="http://www.w3.org/2001/XMLSchema" xmlns:p="http://schemas.microsoft.com/office/2006/metadata/properties" xmlns:ns2="e4a30219-bd88-4c95-bc84-cdd69a1ce4a3" xmlns:ns3="6f357ca3-6350-4b8c-a8bf-4806d19de9ba" targetNamespace="http://schemas.microsoft.com/office/2006/metadata/properties" ma:root="true" ma:fieldsID="c45e1e5e075cd035968b39af3fb166fb" ns2:_="" ns3:_="">
    <xsd:import namespace="e4a30219-bd88-4c95-bc84-cdd69a1ce4a3"/>
    <xsd:import namespace="6f357ca3-6350-4b8c-a8bf-4806d19de9b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2:SharedWithUsers" minOccurs="0"/>
                <xsd:element ref="ns2:SharedWithDetails" minOccurs="0"/>
                <xsd:element ref="ns3:MediaLengthInSeconds" minOccurs="0"/>
                <xsd:element ref="ns3:_Flow_SignoffStatus" minOccurs="0"/>
                <xsd:element ref="ns3:lcf76f155ced4ddcb4097134ff3c332f" minOccurs="0"/>
                <xsd:element ref="ns2:TaxCatchAll" minOccurs="0"/>
                <xsd:element ref="ns3:Comment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a30219-bd88-4c95-bc84-cdd69a1ce4a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7" nillable="true" ma:displayName="Taxonomy Catch All Column" ma:hidden="true" ma:list="{058eab9b-be00-4a7f-ae2f-a49bc26c3ab7}" ma:internalName="TaxCatchAll" ma:showField="CatchAllData" ma:web="e4a30219-bd88-4c95-bc84-cdd69a1ce4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357ca3-6350-4b8c-a8bf-4806d19de9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ab83f2d1-2194-4fdb-8932-fcef14303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Comment" ma:index="28" nillable="true" ma:displayName="Comment" ma:format="Dropdown" ma:internalName="Comment">
      <xsd:simpleType>
        <xsd:restriction base="dms:Text">
          <xsd:maxLength value="255"/>
        </xsd:restriction>
      </xsd:simple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4a30219-bd88-4c95-bc84-cdd69a1ce4a3">Y5UKHAEMVTUP-1414336597-569914</_dlc_DocId>
    <_dlc_DocIdUrl xmlns="e4a30219-bd88-4c95-bc84-cdd69a1ce4a3">
      <Url>https://actalliance530.sharepoint.com/sites/ActAlliance/_layouts/15/DocIdRedir.aspx?ID=Y5UKHAEMVTUP-1414336597-569914</Url>
      <Description>Y5UKHAEMVTUP-1414336597-569914</Description>
    </_dlc_DocIdUrl>
    <_Flow_SignoffStatus xmlns="6f357ca3-6350-4b8c-a8bf-4806d19de9ba" xsi:nil="true"/>
    <lcf76f155ced4ddcb4097134ff3c332f xmlns="6f357ca3-6350-4b8c-a8bf-4806d19de9ba">
      <Terms xmlns="http://schemas.microsoft.com/office/infopath/2007/PartnerControls"/>
    </lcf76f155ced4ddcb4097134ff3c332f>
    <TaxCatchAll xmlns="e4a30219-bd88-4c95-bc84-cdd69a1ce4a3" xsi:nil="true"/>
    <Comment xmlns="6f357ca3-6350-4b8c-a8bf-4806d19de9b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526F79F-3A21-405A-A43F-880E159CE5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a30219-bd88-4c95-bc84-cdd69a1ce4a3"/>
    <ds:schemaRef ds:uri="6f357ca3-6350-4b8c-a8bf-4806d19de9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9069B18-29F5-447C-8B96-8E57B193A7A3}">
  <ds:schemaRefs>
    <ds:schemaRef ds:uri="http://schemas.microsoft.com/office/2006/metadata/properties"/>
    <ds:schemaRef ds:uri="http://schemas.microsoft.com/office/infopath/2007/PartnerControls"/>
    <ds:schemaRef ds:uri="e4a30219-bd88-4c95-bc84-cdd69a1ce4a3"/>
    <ds:schemaRef ds:uri="6f357ca3-6350-4b8c-a8bf-4806d19de9ba"/>
  </ds:schemaRefs>
</ds:datastoreItem>
</file>

<file path=customXml/itemProps3.xml><?xml version="1.0" encoding="utf-8"?>
<ds:datastoreItem xmlns:ds="http://schemas.openxmlformats.org/officeDocument/2006/customXml" ds:itemID="{7AF39FB3-BEB4-42BD-890E-D08D0619E07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CB53DD-DB1B-467B-A5AF-F1AB1358E58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Consolidated Budget</vt:lpstr>
      <vt:lpstr>Contacts</vt:lpstr>
      <vt:lpstr>Analysis</vt:lpstr>
      <vt:lpstr>Appeal Income</vt:lpstr>
      <vt:lpstr>Member 1</vt:lpstr>
      <vt:lpstr>Member 2</vt:lpstr>
      <vt:lpstr>Member 3</vt:lpstr>
      <vt:lpstr>Member 4</vt:lpstr>
      <vt:lpstr>Member 5</vt:lpstr>
      <vt:lpstr>Member 6</vt:lpstr>
      <vt:lpstr>Member 7 </vt:lpstr>
      <vt:lpstr>Member 8 </vt:lpstr>
      <vt:lpstr>Member 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hma</dc:creator>
  <cp:keywords/>
  <dc:description/>
  <cp:lastModifiedBy>Cyra Bullecer</cp:lastModifiedBy>
  <cp:revision/>
  <dcterms:created xsi:type="dcterms:W3CDTF">2000-05-24T09:55:44Z</dcterms:created>
  <dcterms:modified xsi:type="dcterms:W3CDTF">2024-03-13T05:51:19Z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0x01010043D45BA4D7EB964D96AD0159AD664E67</vt:lpwstr>
  </property>
  <property fmtid="{D5CDD505-2E9C-101B-9397-08002B2CF9AE}" pid="3" name="_dlc_DocIdItemGuid">
    <vt:lpwstr>83a96eed-233d-4768-9ac3-45056dacc801</vt:lpwstr>
  </property>
  <property fmtid="{D5CDD505-2E9C-101B-9397-08002B2CF9AE}" pid="4" name="MediaServiceImageTags">
    <vt:lpwstr/>
  </property>
</Properties>
</file>