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actalliance530.sharepoint.com/sites/Humanitarian/Freigegebene Dokumente/Templates/Report/Reports/"/>
    </mc:Choice>
  </mc:AlternateContent>
  <xr:revisionPtr revIDLastSave="545" documentId="13_ncr:1_{EF9AA314-DF9C-48D2-911D-8F605CE6B62C}" xr6:coauthVersionLast="47" xr6:coauthVersionMax="47" xr10:uidLastSave="{163400B8-9F93-46EE-9B5A-803A24681173}"/>
  <bookViews>
    <workbookView xWindow="28680" yWindow="-120" windowWidth="29040" windowHeight="17520" activeTab="5" xr2:uid="{85F34128-911A-4C30-8FAD-8159D89DC9FA}"/>
  </bookViews>
  <sheets>
    <sheet name="Guidance Note" sheetId="6" r:id="rId1"/>
    <sheet name="1. Summary" sheetId="1" r:id="rId2"/>
    <sheet name="2. Funding" sheetId="2" state="hidden" r:id="rId3"/>
    <sheet name="2. Activity" sheetId="5" r:id="rId4"/>
    <sheet name="3. Appeal Reach per Milestones" sheetId="8" r:id="rId5"/>
    <sheet name="4.  Appeal Reach per Member" sheetId="10" r:id="rId6"/>
    <sheet name="Sheet1" sheetId="11" state="hidden" r:id="rId7"/>
    <sheet name="5. Appeal Reach per Sector" sheetId="9" r:id="rId8"/>
    <sheet name="Fields" sheetId="7" state="hidden" r:id="rId9"/>
  </sheets>
  <definedNames>
    <definedName name="_xlnm._FilterDatabase" localSheetId="4" hidden="1">'3. Appeal Reach per Milestones'!$A$1:$AP$46</definedName>
    <definedName name="_xlnm.Print_Titles" localSheetId="1">'1. Summary'!$1:$2</definedName>
    <definedName name="_xlnm.Print_Titles" localSheetId="3">'2. Activity'!$B:$C,'2. Activity'!$1:$2</definedName>
    <definedName name="_xlnm.Print_Titles" localSheetId="2">'2. Funding'!$1:$3</definedName>
    <definedName name="_xlnm.Print_Titles" localSheetId="4">'3. Appeal Reach per Milestones'!$B:$E</definedName>
    <definedName name="_xlnm.Print_Titles" localSheetId="7">'5. Appeal Reach per Sector'!$A:$A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6" i="8" l="1"/>
  <c r="AN16" i="8"/>
  <c r="AM16" i="8"/>
  <c r="AL16" i="8"/>
  <c r="AP16" i="8" s="1"/>
  <c r="AO15" i="8"/>
  <c r="AN15" i="8"/>
  <c r="AM15" i="8"/>
  <c r="AP15" i="8" s="1"/>
  <c r="AL15" i="8"/>
  <c r="AO14" i="8"/>
  <c r="AP14" i="8" s="1"/>
  <c r="AN14" i="8"/>
  <c r="AM14" i="8"/>
  <c r="AL14" i="8"/>
  <c r="AO13" i="8"/>
  <c r="AN13" i="8"/>
  <c r="AP13" i="8" s="1"/>
  <c r="AM13" i="8"/>
  <c r="AL13" i="8"/>
  <c r="A120" i="1"/>
  <c r="A119" i="1"/>
  <c r="A118" i="1"/>
  <c r="A117" i="1"/>
  <c r="A116" i="1"/>
  <c r="A115" i="1"/>
  <c r="A114" i="1"/>
  <c r="A113" i="1"/>
  <c r="A112" i="1"/>
  <c r="A111" i="1"/>
  <c r="AG16" i="9"/>
  <c r="AF16" i="9"/>
  <c r="AE16" i="9"/>
  <c r="AD16" i="9"/>
  <c r="AC16" i="9"/>
  <c r="AB16" i="9"/>
  <c r="AA16" i="9"/>
  <c r="Z16" i="9"/>
  <c r="Y16" i="9"/>
  <c r="X16" i="9"/>
  <c r="W16" i="9"/>
  <c r="V16" i="9"/>
  <c r="U16" i="9"/>
  <c r="T16" i="9"/>
  <c r="S16" i="9"/>
  <c r="R16" i="9"/>
  <c r="Q16" i="9"/>
  <c r="P16" i="9"/>
  <c r="O16" i="9"/>
  <c r="N16" i="9"/>
  <c r="M16" i="9"/>
  <c r="L16" i="9"/>
  <c r="K16" i="9"/>
  <c r="J16" i="9"/>
  <c r="I16" i="9"/>
  <c r="H16" i="9"/>
  <c r="G16" i="9"/>
  <c r="F16" i="9"/>
  <c r="E16" i="9"/>
  <c r="D16" i="9"/>
  <c r="C16" i="9"/>
  <c r="B16" i="9"/>
  <c r="AO24" i="8"/>
  <c r="AN24" i="8"/>
  <c r="AM24" i="8"/>
  <c r="AL24" i="8"/>
  <c r="AO45" i="8"/>
  <c r="AN45" i="8"/>
  <c r="AM45" i="8"/>
  <c r="AL45" i="8"/>
  <c r="AO44" i="8"/>
  <c r="AN44" i="8"/>
  <c r="AM44" i="8"/>
  <c r="AL44" i="8"/>
  <c r="AO43" i="8"/>
  <c r="AN43" i="8"/>
  <c r="AM43" i="8"/>
  <c r="AL43" i="8"/>
  <c r="AO42" i="8"/>
  <c r="AN42" i="8"/>
  <c r="AM42" i="8"/>
  <c r="AL42" i="8"/>
  <c r="AO41" i="8"/>
  <c r="AN41" i="8"/>
  <c r="AM41" i="8"/>
  <c r="AL41" i="8"/>
  <c r="AO40" i="8"/>
  <c r="AN40" i="8"/>
  <c r="AM40" i="8"/>
  <c r="AP40" i="8" s="1"/>
  <c r="AL40" i="8"/>
  <c r="AO39" i="8"/>
  <c r="AN39" i="8"/>
  <c r="AM39" i="8"/>
  <c r="AL39" i="8"/>
  <c r="AO38" i="8"/>
  <c r="AN38" i="8"/>
  <c r="AM38" i="8"/>
  <c r="AL38" i="8"/>
  <c r="AO37" i="8"/>
  <c r="AN37" i="8"/>
  <c r="AM37" i="8"/>
  <c r="AL37" i="8"/>
  <c r="AP37" i="8" s="1"/>
  <c r="AO36" i="8"/>
  <c r="AN36" i="8"/>
  <c r="AM36" i="8"/>
  <c r="AL36" i="8"/>
  <c r="AP36" i="8" s="1"/>
  <c r="AO35" i="8"/>
  <c r="AN35" i="8"/>
  <c r="AP35" i="8" s="1"/>
  <c r="AM35" i="8"/>
  <c r="AL35" i="8"/>
  <c r="AO34" i="8"/>
  <c r="AN34" i="8"/>
  <c r="AM34" i="8"/>
  <c r="AL34" i="8"/>
  <c r="AO33" i="8"/>
  <c r="AN33" i="8"/>
  <c r="AM33" i="8"/>
  <c r="AL33" i="8"/>
  <c r="AP33" i="8" s="1"/>
  <c r="AO32" i="8"/>
  <c r="AN32" i="8"/>
  <c r="AM32" i="8"/>
  <c r="AL32" i="8"/>
  <c r="AO31" i="8"/>
  <c r="AN31" i="8"/>
  <c r="AM31" i="8"/>
  <c r="AL31" i="8"/>
  <c r="AO30" i="8"/>
  <c r="AN30" i="8"/>
  <c r="AM30" i="8"/>
  <c r="AL30" i="8"/>
  <c r="AO29" i="8"/>
  <c r="AN29" i="8"/>
  <c r="AM29" i="8"/>
  <c r="AL29" i="8"/>
  <c r="AO28" i="8"/>
  <c r="AN28" i="8"/>
  <c r="AM28" i="8"/>
  <c r="AL28" i="8"/>
  <c r="AO27" i="8"/>
  <c r="AN27" i="8"/>
  <c r="AM27" i="8"/>
  <c r="AL27" i="8"/>
  <c r="AP27" i="8" s="1"/>
  <c r="AO26" i="8"/>
  <c r="AN26" i="8"/>
  <c r="AM26" i="8"/>
  <c r="AL26" i="8"/>
  <c r="AO25" i="8"/>
  <c r="AN25" i="8"/>
  <c r="AM25" i="8"/>
  <c r="AL25" i="8"/>
  <c r="AP25" i="8" s="1"/>
  <c r="AO23" i="8"/>
  <c r="AN23" i="8"/>
  <c r="AM23" i="8"/>
  <c r="AL23" i="8"/>
  <c r="AO22" i="8"/>
  <c r="AN22" i="8"/>
  <c r="AM22" i="8"/>
  <c r="AL22" i="8"/>
  <c r="AO21" i="8"/>
  <c r="AN21" i="8"/>
  <c r="AM21" i="8"/>
  <c r="AL21" i="8"/>
  <c r="AP21" i="8" s="1"/>
  <c r="AO20" i="8"/>
  <c r="AN20" i="8"/>
  <c r="AM20" i="8"/>
  <c r="AL20" i="8"/>
  <c r="AO19" i="8"/>
  <c r="AN19" i="8"/>
  <c r="AM19" i="8"/>
  <c r="AL19" i="8"/>
  <c r="AO18" i="8"/>
  <c r="AN18" i="8"/>
  <c r="AM18" i="8"/>
  <c r="AL18" i="8"/>
  <c r="AO17" i="8"/>
  <c r="AN17" i="8"/>
  <c r="AM17" i="8"/>
  <c r="AL17" i="8"/>
  <c r="AP17" i="8" s="1"/>
  <c r="AO12" i="8"/>
  <c r="AN12" i="8"/>
  <c r="AM12" i="8"/>
  <c r="AL12" i="8"/>
  <c r="AO11" i="8"/>
  <c r="AN11" i="8"/>
  <c r="AM11" i="8"/>
  <c r="AL11" i="8"/>
  <c r="AP11" i="8" s="1"/>
  <c r="AO10" i="8"/>
  <c r="AN10" i="8"/>
  <c r="AM10" i="8"/>
  <c r="AL10" i="8"/>
  <c r="AO9" i="8"/>
  <c r="AN9" i="8"/>
  <c r="AM9" i="8"/>
  <c r="AL9" i="8"/>
  <c r="AO8" i="8"/>
  <c r="AN8" i="8"/>
  <c r="AM8" i="8"/>
  <c r="AL8" i="8"/>
  <c r="AO6" i="8"/>
  <c r="AN6" i="8"/>
  <c r="AM6" i="8"/>
  <c r="AL6" i="8"/>
  <c r="AG15" i="9"/>
  <c r="AF15" i="9"/>
  <c r="AE15" i="9"/>
  <c r="AD15" i="9"/>
  <c r="AC15" i="9"/>
  <c r="AB15" i="9"/>
  <c r="AA15" i="9"/>
  <c r="Z15" i="9"/>
  <c r="Y15" i="9"/>
  <c r="X15" i="9"/>
  <c r="W15" i="9"/>
  <c r="V15" i="9"/>
  <c r="U15" i="9"/>
  <c r="T15" i="9"/>
  <c r="S15" i="9"/>
  <c r="R15" i="9"/>
  <c r="Q15" i="9"/>
  <c r="P15" i="9"/>
  <c r="O15" i="9"/>
  <c r="N15" i="9"/>
  <c r="M15" i="9"/>
  <c r="L15" i="9"/>
  <c r="K15" i="9"/>
  <c r="J15" i="9"/>
  <c r="I15" i="9"/>
  <c r="H15" i="9"/>
  <c r="G15" i="9"/>
  <c r="F15" i="9"/>
  <c r="E15" i="9"/>
  <c r="D15" i="9"/>
  <c r="C15" i="9"/>
  <c r="B15" i="9"/>
  <c r="AG14" i="9"/>
  <c r="AF14" i="9"/>
  <c r="AE14" i="9"/>
  <c r="AD14" i="9"/>
  <c r="AC14" i="9"/>
  <c r="AB14" i="9"/>
  <c r="AA14" i="9"/>
  <c r="Z14" i="9"/>
  <c r="Y14" i="9"/>
  <c r="X14" i="9"/>
  <c r="W14" i="9"/>
  <c r="V14" i="9"/>
  <c r="U14" i="9"/>
  <c r="T14" i="9"/>
  <c r="S14" i="9"/>
  <c r="R14" i="9"/>
  <c r="Q14" i="9"/>
  <c r="P14" i="9"/>
  <c r="O14" i="9"/>
  <c r="N14" i="9"/>
  <c r="M14" i="9"/>
  <c r="L14" i="9"/>
  <c r="K14" i="9"/>
  <c r="J14" i="9"/>
  <c r="I14" i="9"/>
  <c r="H14" i="9"/>
  <c r="G14" i="9"/>
  <c r="F14" i="9"/>
  <c r="E14" i="9"/>
  <c r="D14" i="9"/>
  <c r="C14" i="9"/>
  <c r="B14" i="9"/>
  <c r="AG13" i="9"/>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E13" i="9"/>
  <c r="D13" i="9"/>
  <c r="C13" i="9"/>
  <c r="B13" i="9"/>
  <c r="AG12" i="9"/>
  <c r="AF12" i="9"/>
  <c r="AE12" i="9"/>
  <c r="AD12" i="9"/>
  <c r="AC12" i="9"/>
  <c r="AB12" i="9"/>
  <c r="AA12" i="9"/>
  <c r="Z12" i="9"/>
  <c r="Y12" i="9"/>
  <c r="X12" i="9"/>
  <c r="W12" i="9"/>
  <c r="V12" i="9"/>
  <c r="U12" i="9"/>
  <c r="T12" i="9"/>
  <c r="S12" i="9"/>
  <c r="R12" i="9"/>
  <c r="Q12" i="9"/>
  <c r="P12" i="9"/>
  <c r="O12" i="9"/>
  <c r="N12" i="9"/>
  <c r="M12" i="9"/>
  <c r="L12" i="9"/>
  <c r="K12" i="9"/>
  <c r="J12" i="9"/>
  <c r="I12" i="9"/>
  <c r="H12" i="9"/>
  <c r="G12" i="9"/>
  <c r="F12" i="9"/>
  <c r="E12" i="9"/>
  <c r="D12" i="9"/>
  <c r="C12" i="9"/>
  <c r="B12" i="9"/>
  <c r="AG11" i="9"/>
  <c r="AF11" i="9"/>
  <c r="AE11" i="9"/>
  <c r="AD11" i="9"/>
  <c r="AC11" i="9"/>
  <c r="AB11" i="9"/>
  <c r="AA11" i="9"/>
  <c r="Z11" i="9"/>
  <c r="Y11" i="9"/>
  <c r="X11" i="9"/>
  <c r="W11" i="9"/>
  <c r="V11" i="9"/>
  <c r="U11" i="9"/>
  <c r="T11" i="9"/>
  <c r="S11" i="9"/>
  <c r="R11" i="9"/>
  <c r="Q11" i="9"/>
  <c r="P11" i="9"/>
  <c r="O11" i="9"/>
  <c r="N11" i="9"/>
  <c r="M11" i="9"/>
  <c r="L11" i="9"/>
  <c r="K11" i="9"/>
  <c r="J11" i="9"/>
  <c r="I11" i="9"/>
  <c r="H11" i="9"/>
  <c r="G11" i="9"/>
  <c r="F11" i="9"/>
  <c r="E11" i="9"/>
  <c r="D11" i="9"/>
  <c r="C11" i="9"/>
  <c r="B11" i="9"/>
  <c r="AG9" i="9"/>
  <c r="AF9" i="9"/>
  <c r="AE9" i="9"/>
  <c r="AD9" i="9"/>
  <c r="AC9" i="9"/>
  <c r="AB9" i="9"/>
  <c r="AA9" i="9"/>
  <c r="Z9" i="9"/>
  <c r="Y9" i="9"/>
  <c r="X9" i="9"/>
  <c r="W9" i="9"/>
  <c r="V9" i="9"/>
  <c r="U9" i="9"/>
  <c r="T9" i="9"/>
  <c r="S9" i="9"/>
  <c r="R9" i="9"/>
  <c r="Q9" i="9"/>
  <c r="P9" i="9"/>
  <c r="O9" i="9"/>
  <c r="N9" i="9"/>
  <c r="M9" i="9"/>
  <c r="L9" i="9"/>
  <c r="K9" i="9"/>
  <c r="J9" i="9"/>
  <c r="I9" i="9"/>
  <c r="H9" i="9"/>
  <c r="G9" i="9"/>
  <c r="F9" i="9"/>
  <c r="E9" i="9"/>
  <c r="D9" i="9"/>
  <c r="C9" i="9"/>
  <c r="B9" i="9"/>
  <c r="AG8" i="9"/>
  <c r="AF8" i="9"/>
  <c r="AE8" i="9"/>
  <c r="AD8" i="9"/>
  <c r="AC8" i="9"/>
  <c r="AB8" i="9"/>
  <c r="AA8" i="9"/>
  <c r="Z8" i="9"/>
  <c r="Y8" i="9"/>
  <c r="X8" i="9"/>
  <c r="W8" i="9"/>
  <c r="V8" i="9"/>
  <c r="U8" i="9"/>
  <c r="T8" i="9"/>
  <c r="S8" i="9"/>
  <c r="R8" i="9"/>
  <c r="Q8" i="9"/>
  <c r="P8" i="9"/>
  <c r="O8" i="9"/>
  <c r="N8" i="9"/>
  <c r="M8" i="9"/>
  <c r="L8" i="9"/>
  <c r="K8" i="9"/>
  <c r="J8" i="9"/>
  <c r="I8" i="9"/>
  <c r="H8" i="9"/>
  <c r="G8" i="9"/>
  <c r="F8" i="9"/>
  <c r="E8" i="9"/>
  <c r="D8" i="9"/>
  <c r="C8" i="9"/>
  <c r="B8" i="9"/>
  <c r="AG7" i="9"/>
  <c r="AF7" i="9"/>
  <c r="AE7" i="9"/>
  <c r="AD7" i="9"/>
  <c r="AC7" i="9"/>
  <c r="AB7" i="9"/>
  <c r="AA7" i="9"/>
  <c r="Z7" i="9"/>
  <c r="Y7" i="9"/>
  <c r="X7" i="9"/>
  <c r="W7" i="9"/>
  <c r="V7" i="9"/>
  <c r="U7" i="9"/>
  <c r="T7" i="9"/>
  <c r="S7" i="9"/>
  <c r="R7" i="9"/>
  <c r="Q7" i="9"/>
  <c r="P7" i="9"/>
  <c r="O7" i="9"/>
  <c r="N7" i="9"/>
  <c r="M7" i="9"/>
  <c r="L7" i="9"/>
  <c r="K7" i="9"/>
  <c r="J7" i="9"/>
  <c r="I7" i="9"/>
  <c r="H7" i="9"/>
  <c r="G7" i="9"/>
  <c r="F7" i="9"/>
  <c r="E7" i="9"/>
  <c r="D7" i="9"/>
  <c r="C7" i="9"/>
  <c r="B7" i="9"/>
  <c r="AG6" i="9"/>
  <c r="AF6" i="9"/>
  <c r="AE6" i="9"/>
  <c r="AD6" i="9"/>
  <c r="AC6" i="9"/>
  <c r="AB6" i="9"/>
  <c r="AA6" i="9"/>
  <c r="Z6" i="9"/>
  <c r="Y6" i="9"/>
  <c r="X6" i="9"/>
  <c r="W6" i="9"/>
  <c r="V6" i="9"/>
  <c r="U6" i="9"/>
  <c r="T6" i="9"/>
  <c r="S6" i="9"/>
  <c r="R6" i="9"/>
  <c r="Q6" i="9"/>
  <c r="P6" i="9"/>
  <c r="O6" i="9"/>
  <c r="N6" i="9"/>
  <c r="M6" i="9"/>
  <c r="L6" i="9"/>
  <c r="K6" i="9"/>
  <c r="J6" i="9"/>
  <c r="I6" i="9"/>
  <c r="H6" i="9"/>
  <c r="G6" i="9"/>
  <c r="F6" i="9"/>
  <c r="E6" i="9"/>
  <c r="D6" i="9"/>
  <c r="C6" i="9"/>
  <c r="B6" i="9"/>
  <c r="AP30" i="8" l="1"/>
  <c r="AP31" i="8"/>
  <c r="AP34" i="8"/>
  <c r="AP42" i="8"/>
  <c r="AP28" i="8"/>
  <c r="AP43" i="8"/>
  <c r="AP24" i="8"/>
  <c r="AP18" i="8"/>
  <c r="AP9" i="8"/>
  <c r="AP19" i="8"/>
  <c r="AP22" i="8"/>
  <c r="AP12" i="8"/>
  <c r="AP29" i="8"/>
  <c r="AP32" i="8"/>
  <c r="AP26" i="8"/>
  <c r="AP41" i="8"/>
  <c r="AP44" i="8"/>
  <c r="AP38" i="8"/>
  <c r="AP20" i="8"/>
  <c r="AP23" i="8"/>
  <c r="AP39" i="8"/>
  <c r="AP45" i="8"/>
  <c r="AP10" i="8"/>
  <c r="AP8" i="8"/>
  <c r="AP6" i="8"/>
  <c r="AI14" i="9"/>
  <c r="D38" i="1" s="1"/>
  <c r="AJ14" i="9"/>
  <c r="F38" i="1" s="1"/>
  <c r="AK15" i="9"/>
  <c r="H39" i="1" s="1"/>
  <c r="AH14" i="9"/>
  <c r="B38" i="1" s="1"/>
  <c r="AK14" i="9"/>
  <c r="H38" i="1" s="1"/>
  <c r="AH15" i="9"/>
  <c r="B39" i="1" s="1"/>
  <c r="AI15" i="9"/>
  <c r="D39" i="1" s="1"/>
  <c r="AJ15" i="9"/>
  <c r="F39" i="1" s="1"/>
  <c r="A15" i="10"/>
  <c r="A14" i="10"/>
  <c r="AC14" i="10" s="1"/>
  <c r="A13" i="10"/>
  <c r="A12" i="10"/>
  <c r="Y12" i="10" s="1"/>
  <c r="A11" i="10"/>
  <c r="AG11" i="10" s="1"/>
  <c r="A10" i="10"/>
  <c r="AC10" i="10" s="1"/>
  <c r="A9" i="10"/>
  <c r="Y9" i="10" s="1"/>
  <c r="A8" i="10"/>
  <c r="A7" i="10"/>
  <c r="A6" i="10"/>
  <c r="Z6" i="10" s="1"/>
  <c r="J14" i="10" l="1"/>
  <c r="Q9" i="10"/>
  <c r="P9" i="10"/>
  <c r="O9" i="10"/>
  <c r="AF14" i="10"/>
  <c r="L14" i="10"/>
  <c r="AG14" i="10"/>
  <c r="K14" i="10"/>
  <c r="R14" i="10"/>
  <c r="S14" i="10"/>
  <c r="T14" i="10"/>
  <c r="U14" i="10"/>
  <c r="V14" i="10"/>
  <c r="F14" i="10"/>
  <c r="W14" i="10"/>
  <c r="G14" i="10"/>
  <c r="X14" i="10"/>
  <c r="H14" i="10"/>
  <c r="AD14" i="10"/>
  <c r="I14" i="10"/>
  <c r="AE14" i="10"/>
  <c r="N12" i="10"/>
  <c r="P12" i="10"/>
  <c r="R12" i="10"/>
  <c r="S12" i="10"/>
  <c r="D12" i="10"/>
  <c r="E12" i="10"/>
  <c r="AA12" i="10"/>
  <c r="AE12" i="10"/>
  <c r="AF12" i="10"/>
  <c r="Q12" i="10"/>
  <c r="B12" i="10"/>
  <c r="C12" i="10"/>
  <c r="F12" i="10"/>
  <c r="AB12" i="10"/>
  <c r="G12" i="10"/>
  <c r="AC12" i="10"/>
  <c r="O12" i="10"/>
  <c r="T12" i="10"/>
  <c r="Z12" i="10"/>
  <c r="H12" i="10"/>
  <c r="AD12" i="10"/>
  <c r="AB11" i="10"/>
  <c r="C11" i="10"/>
  <c r="K11" i="10"/>
  <c r="L11" i="10"/>
  <c r="M11" i="10"/>
  <c r="N11" i="10"/>
  <c r="O11" i="10"/>
  <c r="P11" i="10"/>
  <c r="V11" i="10"/>
  <c r="W11" i="10"/>
  <c r="B11" i="10"/>
  <c r="X11" i="10"/>
  <c r="Y11" i="10"/>
  <c r="D11" i="10"/>
  <c r="Z11" i="10"/>
  <c r="J11" i="10"/>
  <c r="AA11" i="10"/>
  <c r="I10" i="10"/>
  <c r="AG10" i="10"/>
  <c r="H10" i="10"/>
  <c r="J10" i="10"/>
  <c r="W10" i="10"/>
  <c r="K10" i="10"/>
  <c r="G10" i="10"/>
  <c r="R10" i="10"/>
  <c r="V10" i="10"/>
  <c r="AE10" i="10"/>
  <c r="S10" i="10"/>
  <c r="F10" i="10"/>
  <c r="AF10" i="10"/>
  <c r="T10" i="10"/>
  <c r="AD10" i="10"/>
  <c r="U10" i="10"/>
  <c r="Z9" i="10"/>
  <c r="AB9" i="10"/>
  <c r="AC9" i="10"/>
  <c r="AD9" i="10"/>
  <c r="E9" i="10"/>
  <c r="R9" i="10"/>
  <c r="AA9" i="10"/>
  <c r="B9" i="10"/>
  <c r="C9" i="10"/>
  <c r="D9" i="10"/>
  <c r="F9" i="10"/>
  <c r="N9" i="10"/>
  <c r="I9" i="10"/>
  <c r="U9" i="10"/>
  <c r="AG9" i="10"/>
  <c r="M10" i="10"/>
  <c r="Y10" i="10"/>
  <c r="E11" i="10"/>
  <c r="Q11" i="10"/>
  <c r="AC11" i="10"/>
  <c r="I12" i="10"/>
  <c r="U12" i="10"/>
  <c r="AG12" i="10"/>
  <c r="M14" i="10"/>
  <c r="Y14" i="10"/>
  <c r="H9" i="10"/>
  <c r="T9" i="10"/>
  <c r="AF9" i="10"/>
  <c r="L10" i="10"/>
  <c r="X10" i="10"/>
  <c r="J9" i="10"/>
  <c r="V9" i="10"/>
  <c r="B10" i="10"/>
  <c r="N10" i="10"/>
  <c r="Z10" i="10"/>
  <c r="F11" i="10"/>
  <c r="R11" i="10"/>
  <c r="AD11" i="10"/>
  <c r="J12" i="10"/>
  <c r="V12" i="10"/>
  <c r="B14" i="10"/>
  <c r="N14" i="10"/>
  <c r="Z14" i="10"/>
  <c r="K9" i="10"/>
  <c r="W9" i="10"/>
  <c r="C10" i="10"/>
  <c r="O10" i="10"/>
  <c r="AA10" i="10"/>
  <c r="G11" i="10"/>
  <c r="S11" i="10"/>
  <c r="AE11" i="10"/>
  <c r="K12" i="10"/>
  <c r="W12" i="10"/>
  <c r="C14" i="10"/>
  <c r="O14" i="10"/>
  <c r="AA14" i="10"/>
  <c r="G9" i="10"/>
  <c r="S9" i="10"/>
  <c r="AE9" i="10"/>
  <c r="L9" i="10"/>
  <c r="X9" i="10"/>
  <c r="D10" i="10"/>
  <c r="P10" i="10"/>
  <c r="AB10" i="10"/>
  <c r="H11" i="10"/>
  <c r="T11" i="10"/>
  <c r="AF11" i="10"/>
  <c r="L12" i="10"/>
  <c r="X12" i="10"/>
  <c r="D14" i="10"/>
  <c r="P14" i="10"/>
  <c r="AB14" i="10"/>
  <c r="M9" i="10"/>
  <c r="E10" i="10"/>
  <c r="Q10" i="10"/>
  <c r="I11" i="10"/>
  <c r="U11" i="10"/>
  <c r="M12" i="10"/>
  <c r="E14" i="10"/>
  <c r="Q14" i="10"/>
  <c r="AL15" i="9"/>
  <c r="AL14" i="9"/>
  <c r="AC8" i="10"/>
  <c r="E8" i="10"/>
  <c r="C8" i="10"/>
  <c r="D8" i="10"/>
  <c r="AD13" i="10"/>
  <c r="E13" i="10"/>
  <c r="D13" i="10"/>
  <c r="C13" i="10"/>
  <c r="AD15" i="10"/>
  <c r="E15" i="10"/>
  <c r="D15" i="10"/>
  <c r="C15" i="10"/>
  <c r="AD7" i="10"/>
  <c r="D7" i="10"/>
  <c r="C7" i="10"/>
  <c r="E7" i="10"/>
  <c r="Q8" i="10"/>
  <c r="V8" i="10"/>
  <c r="X8" i="10"/>
  <c r="K6" i="10"/>
  <c r="Q6" i="10"/>
  <c r="S6" i="10"/>
  <c r="U6" i="10"/>
  <c r="AG6" i="10"/>
  <c r="M6" i="10"/>
  <c r="K8" i="10"/>
  <c r="G6" i="10"/>
  <c r="Y6" i="10"/>
  <c r="AF8" i="10"/>
  <c r="I6" i="10"/>
  <c r="AA6" i="10"/>
  <c r="I8" i="10"/>
  <c r="AC6" i="10"/>
  <c r="H6" i="10"/>
  <c r="L6" i="10"/>
  <c r="T6" i="10"/>
  <c r="AB6" i="10"/>
  <c r="AB7" i="10"/>
  <c r="W8" i="10"/>
  <c r="T7" i="10"/>
  <c r="AA8" i="10"/>
  <c r="H7" i="10"/>
  <c r="AD6" i="10"/>
  <c r="O6" i="10"/>
  <c r="AE6" i="10"/>
  <c r="O8" i="10"/>
  <c r="AD8" i="10"/>
  <c r="N6" i="10"/>
  <c r="V6" i="10"/>
  <c r="N8" i="10"/>
  <c r="I7" i="10"/>
  <c r="W6" i="10"/>
  <c r="B8" i="10"/>
  <c r="F8" i="10"/>
  <c r="P6" i="10"/>
  <c r="X6" i="10"/>
  <c r="AF6" i="10"/>
  <c r="P8" i="10"/>
  <c r="AE8" i="10"/>
  <c r="F6" i="10"/>
  <c r="J6" i="10"/>
  <c r="R6" i="10"/>
  <c r="L7" i="10"/>
  <c r="S8" i="10"/>
  <c r="F15" i="10"/>
  <c r="N15" i="10"/>
  <c r="V15" i="10"/>
  <c r="G15" i="10"/>
  <c r="O15" i="10"/>
  <c r="W15" i="10"/>
  <c r="AE15" i="10"/>
  <c r="AF15" i="10"/>
  <c r="Q15" i="10"/>
  <c r="AG15" i="10"/>
  <c r="B15" i="10"/>
  <c r="J15" i="10"/>
  <c r="R15" i="10"/>
  <c r="Z15" i="10"/>
  <c r="H15" i="10"/>
  <c r="P15" i="10"/>
  <c r="X15" i="10"/>
  <c r="I15" i="10"/>
  <c r="Y15" i="10"/>
  <c r="K15" i="10"/>
  <c r="S15" i="10"/>
  <c r="AA15" i="10"/>
  <c r="L15" i="10"/>
  <c r="T15" i="10"/>
  <c r="AB15" i="10"/>
  <c r="M15" i="10"/>
  <c r="U15" i="10"/>
  <c r="AC15" i="10"/>
  <c r="O13" i="10"/>
  <c r="W13" i="10"/>
  <c r="P13" i="10"/>
  <c r="AF13" i="10"/>
  <c r="N13" i="10"/>
  <c r="AE13" i="10"/>
  <c r="X13" i="10"/>
  <c r="Q13" i="10"/>
  <c r="Y13" i="10"/>
  <c r="AG13" i="10"/>
  <c r="F13" i="10"/>
  <c r="R13" i="10"/>
  <c r="G13" i="10"/>
  <c r="K13" i="10"/>
  <c r="S13" i="10"/>
  <c r="AA13" i="10"/>
  <c r="B13" i="10"/>
  <c r="J13" i="10"/>
  <c r="Z13" i="10"/>
  <c r="H13" i="10"/>
  <c r="L13" i="10"/>
  <c r="T13" i="10"/>
  <c r="AB13" i="10"/>
  <c r="I13" i="10"/>
  <c r="M13" i="10"/>
  <c r="U13" i="10"/>
  <c r="AC13" i="10"/>
  <c r="V13" i="10"/>
  <c r="Y8" i="10"/>
  <c r="AG8" i="10"/>
  <c r="J8" i="10"/>
  <c r="R8" i="10"/>
  <c r="Z8" i="10"/>
  <c r="G8" i="10"/>
  <c r="L8" i="10"/>
  <c r="T8" i="10"/>
  <c r="AB8" i="10"/>
  <c r="H8" i="10"/>
  <c r="M8" i="10"/>
  <c r="U8" i="10"/>
  <c r="U7" i="10"/>
  <c r="AC7" i="10"/>
  <c r="B7" i="10"/>
  <c r="N7" i="10"/>
  <c r="V7" i="10"/>
  <c r="O7" i="10"/>
  <c r="W7" i="10"/>
  <c r="AE7" i="10"/>
  <c r="P7" i="10"/>
  <c r="AG7" i="10"/>
  <c r="F7" i="10"/>
  <c r="J7" i="10"/>
  <c r="R7" i="10"/>
  <c r="Z7" i="10"/>
  <c r="X7" i="10"/>
  <c r="AF7" i="10"/>
  <c r="Q7" i="10"/>
  <c r="Y7" i="10"/>
  <c r="G7" i="10"/>
  <c r="K7" i="10"/>
  <c r="S7" i="10"/>
  <c r="AA7" i="10"/>
  <c r="M7" i="10"/>
  <c r="E6" i="10"/>
  <c r="D6" i="10"/>
  <c r="B6" i="10"/>
  <c r="C6" i="10"/>
  <c r="B10" i="9"/>
  <c r="C10" i="9"/>
  <c r="D10" i="9"/>
  <c r="E10" i="9"/>
  <c r="AG10" i="9"/>
  <c r="AF10" i="9"/>
  <c r="AE10" i="9"/>
  <c r="AD10" i="9"/>
  <c r="AC10" i="9"/>
  <c r="AB10" i="9"/>
  <c r="AA10" i="9"/>
  <c r="Z10" i="9"/>
  <c r="Y10" i="9"/>
  <c r="X10" i="9"/>
  <c r="W10" i="9"/>
  <c r="V10" i="9"/>
  <c r="U10" i="9"/>
  <c r="T10" i="9"/>
  <c r="S10" i="9"/>
  <c r="R10" i="9"/>
  <c r="Q10" i="9"/>
  <c r="P10" i="9"/>
  <c r="O10" i="9"/>
  <c r="N10" i="9"/>
  <c r="M10" i="9"/>
  <c r="L10" i="9"/>
  <c r="K10" i="9"/>
  <c r="J10" i="9"/>
  <c r="I10" i="9"/>
  <c r="H10" i="9"/>
  <c r="G10" i="9"/>
  <c r="F10" i="9"/>
  <c r="AJ10" i="10" l="1"/>
  <c r="AH12" i="10"/>
  <c r="AJ12" i="10"/>
  <c r="AK12" i="10"/>
  <c r="AI10" i="10"/>
  <c r="AH9" i="10"/>
  <c r="AI12" i="10"/>
  <c r="AK11" i="10"/>
  <c r="AH11" i="10"/>
  <c r="AJ14" i="10"/>
  <c r="AK14" i="10"/>
  <c r="AI14" i="10"/>
  <c r="AH14" i="10"/>
  <c r="AI11" i="10"/>
  <c r="AJ11" i="10"/>
  <c r="AK10" i="10"/>
  <c r="AH10" i="10"/>
  <c r="F20" i="1" s="1"/>
  <c r="AK9" i="10"/>
  <c r="AI9" i="10"/>
  <c r="AJ9" i="10"/>
  <c r="AJ16" i="9"/>
  <c r="F40" i="1" s="1"/>
  <c r="AI16" i="9"/>
  <c r="D40" i="1" s="1"/>
  <c r="AH16" i="9"/>
  <c r="B40" i="1" s="1"/>
  <c r="AI15" i="10"/>
  <c r="AK16" i="9"/>
  <c r="H40" i="1" s="1"/>
  <c r="AJ15" i="10"/>
  <c r="AK15" i="10"/>
  <c r="AH15" i="10"/>
  <c r="AI13" i="10"/>
  <c r="AH13" i="10"/>
  <c r="AJ13" i="10"/>
  <c r="AK13" i="10"/>
  <c r="AA16" i="10"/>
  <c r="AI8" i="10"/>
  <c r="AF16" i="10"/>
  <c r="F16" i="10"/>
  <c r="Q16" i="10"/>
  <c r="AD16" i="10"/>
  <c r="X16" i="10"/>
  <c r="AG16" i="10"/>
  <c r="AJ7" i="10"/>
  <c r="I16" i="10"/>
  <c r="C16" i="10"/>
  <c r="AK7" i="10"/>
  <c r="AE16" i="10"/>
  <c r="U16" i="10"/>
  <c r="AK8" i="10"/>
  <c r="W16" i="10"/>
  <c r="AC16" i="10"/>
  <c r="L16" i="10"/>
  <c r="B16" i="10"/>
  <c r="J16" i="10"/>
  <c r="S16" i="10"/>
  <c r="T16" i="10"/>
  <c r="N16" i="10"/>
  <c r="AH8" i="10"/>
  <c r="H16" i="10"/>
  <c r="Z16" i="10"/>
  <c r="AI7" i="10"/>
  <c r="AB16" i="10"/>
  <c r="Y16" i="10"/>
  <c r="P16" i="10"/>
  <c r="D16" i="10"/>
  <c r="M16" i="10"/>
  <c r="O16" i="10"/>
  <c r="K16" i="10"/>
  <c r="V16" i="10"/>
  <c r="R16" i="10"/>
  <c r="AJ8" i="10"/>
  <c r="AH7" i="10"/>
  <c r="G16" i="10"/>
  <c r="E16" i="10"/>
  <c r="AJ6" i="10"/>
  <c r="AI6" i="10"/>
  <c r="AK6" i="10"/>
  <c r="AH6" i="10"/>
  <c r="M17" i="9"/>
  <c r="Q17" i="9"/>
  <c r="O17" i="9"/>
  <c r="AO7" i="8"/>
  <c r="AN7" i="8"/>
  <c r="AM7" i="8"/>
  <c r="AL7" i="8"/>
  <c r="AK46" i="8"/>
  <c r="AJ46" i="8"/>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G46" i="8"/>
  <c r="F46" i="8"/>
  <c r="D7" i="2"/>
  <c r="D8" i="2"/>
  <c r="D9" i="2"/>
  <c r="D10" i="2"/>
  <c r="D11" i="2"/>
  <c r="D12" i="2"/>
  <c r="D13" i="2"/>
  <c r="D14" i="2"/>
  <c r="D15" i="2"/>
  <c r="D16" i="2"/>
  <c r="D17" i="2"/>
  <c r="D18" i="2"/>
  <c r="D19" i="2"/>
  <c r="D20" i="2"/>
  <c r="D21" i="2"/>
  <c r="D22" i="2"/>
  <c r="D23" i="2"/>
  <c r="D24" i="2"/>
  <c r="D25" i="2"/>
  <c r="D26" i="2"/>
  <c r="D27" i="2"/>
  <c r="I27" i="2"/>
  <c r="I29" i="2"/>
  <c r="H27" i="2"/>
  <c r="H29" i="2"/>
  <c r="G27" i="2"/>
  <c r="G29" i="2"/>
  <c r="F27" i="2"/>
  <c r="F29" i="2"/>
  <c r="E27" i="2"/>
  <c r="D4" i="2"/>
  <c r="D29" i="2"/>
  <c r="I28" i="2"/>
  <c r="H28" i="2"/>
  <c r="G28" i="2"/>
  <c r="F28" i="2"/>
  <c r="E28" i="2"/>
  <c r="D28" i="2"/>
  <c r="F21" i="1" l="1"/>
  <c r="F23" i="1"/>
  <c r="AL9" i="10"/>
  <c r="H19" i="1"/>
  <c r="F19" i="1"/>
  <c r="H24" i="1"/>
  <c r="H21" i="1"/>
  <c r="H22" i="1"/>
  <c r="H23" i="1"/>
  <c r="AL12" i="10"/>
  <c r="F22" i="1"/>
  <c r="F24" i="1"/>
  <c r="J24" i="1" s="1"/>
  <c r="AL10" i="10"/>
  <c r="H20" i="1"/>
  <c r="J20" i="1" s="1"/>
  <c r="AL11" i="10"/>
  <c r="AL14" i="10"/>
  <c r="AL8" i="10"/>
  <c r="AL13" i="10"/>
  <c r="AL15" i="10"/>
  <c r="AL6" i="10"/>
  <c r="AL16" i="9"/>
  <c r="AL7" i="10"/>
  <c r="AP7" i="8"/>
  <c r="H17" i="1"/>
  <c r="H18" i="1"/>
  <c r="F18" i="1"/>
  <c r="F25" i="1"/>
  <c r="H25" i="1"/>
  <c r="AI16" i="10"/>
  <c r="F16" i="1"/>
  <c r="AK16" i="10"/>
  <c r="F17" i="1"/>
  <c r="AJ16" i="10"/>
  <c r="H16" i="1"/>
  <c r="AH16" i="10"/>
  <c r="P17" i="9"/>
  <c r="N17" i="9"/>
  <c r="J17" i="9"/>
  <c r="C17" i="9"/>
  <c r="S17" i="9"/>
  <c r="L17" i="9"/>
  <c r="I17" i="9"/>
  <c r="H17" i="9"/>
  <c r="U17" i="9"/>
  <c r="Y17" i="9"/>
  <c r="X17" i="9"/>
  <c r="V17" i="9"/>
  <c r="W17" i="9"/>
  <c r="T17" i="9"/>
  <c r="AB17" i="9"/>
  <c r="F17" i="9"/>
  <c r="AC17" i="9"/>
  <c r="Z17" i="9"/>
  <c r="AA17" i="9"/>
  <c r="AL46" i="8"/>
  <c r="AN46" i="8"/>
  <c r="R17" i="9"/>
  <c r="AG17" i="9"/>
  <c r="AD17" i="9"/>
  <c r="AE17" i="9"/>
  <c r="AF17" i="9"/>
  <c r="AK7" i="9"/>
  <c r="H31" i="1" s="1"/>
  <c r="AH7" i="9"/>
  <c r="AH8" i="9"/>
  <c r="AH9" i="9"/>
  <c r="AH10" i="9"/>
  <c r="AH11" i="9"/>
  <c r="AH12" i="9"/>
  <c r="B36" i="1" s="1"/>
  <c r="AH13" i="9"/>
  <c r="B37" i="1" s="1"/>
  <c r="AJ7" i="9"/>
  <c r="F31" i="1" s="1"/>
  <c r="AJ8" i="9"/>
  <c r="F32" i="1" s="1"/>
  <c r="AJ9" i="9"/>
  <c r="F33" i="1" s="1"/>
  <c r="AJ10" i="9"/>
  <c r="F34" i="1" s="1"/>
  <c r="AJ11" i="9"/>
  <c r="F35" i="1" s="1"/>
  <c r="AJ12" i="9"/>
  <c r="F36" i="1" s="1"/>
  <c r="AJ13" i="9"/>
  <c r="F37" i="1" s="1"/>
  <c r="AK6" i="9"/>
  <c r="H30" i="1" s="1"/>
  <c r="AK8" i="9"/>
  <c r="H32" i="1" s="1"/>
  <c r="AK9" i="9"/>
  <c r="H33" i="1" s="1"/>
  <c r="AK10" i="9"/>
  <c r="H34" i="1" s="1"/>
  <c r="AK11" i="9"/>
  <c r="H35" i="1" s="1"/>
  <c r="AK12" i="9"/>
  <c r="H36" i="1" s="1"/>
  <c r="AK13" i="9"/>
  <c r="H37" i="1" s="1"/>
  <c r="D17" i="9"/>
  <c r="B17" i="9"/>
  <c r="AO46" i="8"/>
  <c r="AJ6" i="9"/>
  <c r="AI6" i="9"/>
  <c r="D30" i="1" s="1"/>
  <c r="AI8" i="9"/>
  <c r="D32" i="1" s="1"/>
  <c r="AI7" i="9"/>
  <c r="D31" i="1" s="1"/>
  <c r="AM46" i="8"/>
  <c r="AH6" i="9"/>
  <c r="AI10" i="9"/>
  <c r="D34" i="1" s="1"/>
  <c r="K17" i="9"/>
  <c r="AI9" i="9"/>
  <c r="D33" i="1" s="1"/>
  <c r="AI11" i="9"/>
  <c r="D35" i="1" s="1"/>
  <c r="AI12" i="9"/>
  <c r="D36" i="1" s="1"/>
  <c r="AI13" i="9"/>
  <c r="D37" i="1" s="1"/>
  <c r="G17" i="9"/>
  <c r="E17" i="9"/>
  <c r="J19" i="1" l="1"/>
  <c r="J21" i="1"/>
  <c r="J23" i="1"/>
  <c r="J22" i="1"/>
  <c r="J36" i="1"/>
  <c r="AL6" i="9"/>
  <c r="J39" i="1"/>
  <c r="AL13" i="9"/>
  <c r="B34" i="1"/>
  <c r="J34" i="1" s="1"/>
  <c r="AL10" i="9"/>
  <c r="B33" i="1"/>
  <c r="J33" i="1" s="1"/>
  <c r="AL9" i="9"/>
  <c r="B32" i="1"/>
  <c r="J32" i="1" s="1"/>
  <c r="AL8" i="9"/>
  <c r="B31" i="1"/>
  <c r="J31" i="1" s="1"/>
  <c r="AL7" i="9"/>
  <c r="AL16" i="10"/>
  <c r="J38" i="1"/>
  <c r="AL12" i="9"/>
  <c r="B35" i="1"/>
  <c r="J35" i="1" s="1"/>
  <c r="AL11" i="9"/>
  <c r="H41" i="1"/>
  <c r="D41" i="1"/>
  <c r="F26" i="1"/>
  <c r="H26" i="1"/>
  <c r="J17" i="1"/>
  <c r="AP46" i="8"/>
  <c r="J25" i="1"/>
  <c r="J18" i="1"/>
  <c r="J16" i="1"/>
  <c r="J40" i="1"/>
  <c r="AK17" i="9"/>
  <c r="F30" i="1"/>
  <c r="F41" i="1" s="1"/>
  <c r="AJ17" i="9"/>
  <c r="AH17" i="9"/>
  <c r="B30" i="1"/>
  <c r="AI17" i="9"/>
  <c r="AL17" i="9" l="1"/>
  <c r="B41" i="1"/>
  <c r="J26" i="1"/>
  <c r="J30" i="1"/>
  <c r="J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6" authorId="0" shapeId="0" xr:uid="{37857C5E-F061-470D-B3E7-5D33E60AA0D6}">
      <text>
        <r>
          <rPr>
            <b/>
            <sz val="9"/>
            <color indexed="81"/>
            <rFont val="Tahoma"/>
            <charset val="1"/>
          </rPr>
          <t xml:space="preserve">ACT Secretariat:
</t>
        </r>
        <r>
          <rPr>
            <sz val="9"/>
            <color indexed="81"/>
            <rFont val="Tahoma"/>
            <family val="2"/>
          </rPr>
          <t>Please input each requesting member here</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Cyra Bullecer</author>
  </authors>
  <commentList>
    <comment ref="A1" authorId="0" shapeId="0" xr:uid="{AD77D745-6575-48F8-9C80-AF1D979B0206}">
      <text>
        <r>
          <rPr>
            <b/>
            <sz val="9"/>
            <color indexed="81"/>
            <rFont val="Tahoma"/>
            <family val="2"/>
          </rPr>
          <t>ACT Secretariat:</t>
        </r>
        <r>
          <rPr>
            <sz val="9"/>
            <color indexed="81"/>
            <rFont val="Tahoma"/>
            <family val="2"/>
          </rPr>
          <t xml:space="preserve">
Please also refer to:
http://reports.actalliance.org/report/Appeals%202016-dynamic.aspx</t>
        </r>
      </text>
    </comment>
    <comment ref="E2" authorId="0" shapeId="0" xr:uid="{939AF8E6-221C-4E3C-A7AC-EDB873E7EBAF}">
      <text>
        <r>
          <rPr>
            <b/>
            <sz val="9"/>
            <color indexed="81"/>
            <rFont val="Tahoma"/>
            <family val="2"/>
          </rPr>
          <t>ACT Secretariat:</t>
        </r>
        <r>
          <rPr>
            <sz val="9"/>
            <color indexed="81"/>
            <rFont val="Tahoma"/>
            <family val="2"/>
          </rPr>
          <t xml:space="preserve">
Unallocated Funds are assumed to be with the Secretariat at the time of the report.  This will reported in the Implementing Member Funds after transfer.</t>
        </r>
      </text>
    </comment>
    <comment ref="F3" authorId="0" shapeId="0" xr:uid="{CD05F4F6-E1B4-4260-9B07-9D0E6284B0EA}">
      <text>
        <r>
          <rPr>
            <b/>
            <sz val="9"/>
            <color indexed="81"/>
            <rFont val="Tahoma"/>
            <family val="2"/>
          </rPr>
          <t>ACT Secretariat:</t>
        </r>
        <r>
          <rPr>
            <sz val="9"/>
            <color indexed="81"/>
            <rFont val="Tahoma"/>
            <family val="2"/>
          </rPr>
          <t xml:space="preserve">
Please write your organisation name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77262A80-7FE6-4CC7-BD83-4238289868E5}">
      <text>
        <r>
          <rPr>
            <b/>
            <sz val="9"/>
            <color indexed="81"/>
            <rFont val="Tahoma"/>
            <charset val="1"/>
          </rPr>
          <t xml:space="preserve">ACT Secretariat
</t>
        </r>
        <r>
          <rPr>
            <sz val="9"/>
            <color indexed="81"/>
            <rFont val="Tahoma"/>
            <family val="2"/>
          </rPr>
          <t>Please input the organisation name as it is written in the Summary sheet.</t>
        </r>
        <r>
          <rPr>
            <sz val="9"/>
            <color indexed="81"/>
            <rFont val="Tahoma"/>
            <charset val="1"/>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663572E6-5208-4104-B106-7E41442C7F09}">
      <text>
        <r>
          <rPr>
            <b/>
            <sz val="9"/>
            <color indexed="81"/>
            <rFont val="Tahoma"/>
            <charset val="1"/>
          </rPr>
          <t>ACT Secretariat:
Please input the organisation name as it is written in the Summary sheet.</t>
        </r>
        <r>
          <rPr>
            <sz val="9"/>
            <color indexed="81"/>
            <rFont val="Tahoma"/>
            <charset val="1"/>
          </rPr>
          <t xml:space="preserve">
</t>
        </r>
      </text>
    </comment>
  </commentList>
</comments>
</file>

<file path=xl/sharedStrings.xml><?xml version="1.0" encoding="utf-8"?>
<sst xmlns="http://schemas.openxmlformats.org/spreadsheetml/2006/main" count="421" uniqueCount="172">
  <si>
    <t>Guidance Notes</t>
  </si>
  <si>
    <t>This report is submitted on the dates indicated in your RRF and Appeal proposals.  This document has four worksheets:</t>
  </si>
  <si>
    <t>1.  Summary</t>
  </si>
  <si>
    <t>2.  Activity</t>
  </si>
  <si>
    <t>3.  Appeal Reach per Milestones</t>
  </si>
  <si>
    <t>4.  Appeal Reach per Sector</t>
  </si>
  <si>
    <t>** You only need to fill out Worksheets 1 to 3.  Worksheet 4 is a summary per sector based on your entries in Worksheet 3.</t>
  </si>
  <si>
    <t>You will be using the same report throughout the project period.  Information should be added chronologically based on the activities you have completed during the reporting period.  Your Interim and Final Report will show activities and information that has been done during the period indicated.</t>
  </si>
  <si>
    <t>Worksheet 1. Summary. This gives the summary of your project</t>
  </si>
  <si>
    <t>Section</t>
  </si>
  <si>
    <t>Note</t>
  </si>
  <si>
    <t xml:space="preserve">Description </t>
  </si>
  <si>
    <t>As what has been written in the proposal.</t>
  </si>
  <si>
    <t>Please write the short name (acronym) of your organisation and use the same name when you input your Milestones.
Data for the Accumulated Number of People Reached is from the worksheet, '5.  Appeal Reach per Sector'.  These are protected cells and should reflect the information that you have inputted in worksheet. '4.  Appeal Reach per milestones'
Please indicate also your Objectives, Outputs, and Outcomes in this section.
Sectors are based on Sphere Standards.  Please refer to the Sphere Handbook when determining the sectors.  For Psycho-social activities, if this is a cross-cutting theme please put it under 'Protection' otherwise, put it under 'Health'</t>
  </si>
  <si>
    <t>Achievements</t>
  </si>
  <si>
    <t xml:space="preserve">The content should outline and describe what you have achieved based on the Objectives and Outputs you have set out in your Appeal/Response Plan.  You should also respond to the question referencing to your </t>
  </si>
  <si>
    <t>Lessons</t>
  </si>
  <si>
    <t>Please respond to each question provided in the section box</t>
  </si>
  <si>
    <t>Scope</t>
  </si>
  <si>
    <t>Management</t>
  </si>
  <si>
    <t>Total ACT Response</t>
  </si>
  <si>
    <t>Humanitarian Advocacy and Coordination</t>
  </si>
  <si>
    <t>Quality and Accountability</t>
  </si>
  <si>
    <t>Code of Conduct and Feedback Mechanism</t>
  </si>
  <si>
    <r>
      <t xml:space="preserve">Please provide us a copy of each organisation's Code of Conduct Tracking Sheet.  You can ask for a sample from the ACT Secretariat if you don't have one.  
Please refer to 
https://actalliance.org/wp-content/uploads/2019/08/ACT-Code-of-Conduct-Policy-2016-E.doc.pdf
</t>
    </r>
    <r>
      <rPr>
        <b/>
        <sz val="11"/>
        <color theme="1"/>
        <rFont val="Calibri"/>
        <family val="2"/>
        <scheme val="minor"/>
      </rPr>
      <t>On 2. Scope and purpose</t>
    </r>
    <r>
      <rPr>
        <sz val="11"/>
        <color theme="1"/>
        <rFont val="Calibri"/>
        <family val="2"/>
        <scheme val="minor"/>
      </rPr>
      <t>, paragraph 2 states that "The following standards apply to all staff, including but not limited to all permanent and temporary staff, their dependents, interns, consultants, observers, volunteers, and any other individuals working for or representing the ACT Alliance and its secretariat. "
An online training on Code of Conduct is also available at https://fabo.org/act/ACT_-_Code_of_Conduct_and_Expected_Staff_Behaviour</t>
    </r>
  </si>
  <si>
    <t>Worksheet 2.  Activity</t>
  </si>
  <si>
    <t xml:space="preserve">List all activities with clear outputs and contribution to the objective of your humanitarian response.  </t>
  </si>
  <si>
    <t>Column</t>
  </si>
  <si>
    <t>Implementing Member</t>
  </si>
  <si>
    <t>Please write the short name (acronym) of your organisation in the same way as written in 1.  Summary</t>
  </si>
  <si>
    <t>Sector</t>
  </si>
  <si>
    <t>Select from the list</t>
  </si>
  <si>
    <t>Activity</t>
  </si>
  <si>
    <t>Give a brief description of the activity</t>
  </si>
  <si>
    <t>Activity Type</t>
  </si>
  <si>
    <t>Completion Date</t>
  </si>
  <si>
    <t>date when the activity was completed</t>
  </si>
  <si>
    <t>Output</t>
  </si>
  <si>
    <t>Planned output of the activity</t>
  </si>
  <si>
    <t>Intended Change</t>
  </si>
  <si>
    <t>How does this activity contribute to the change you want to see happen.  You can link this to your objectives</t>
  </si>
  <si>
    <t>Unintended Change</t>
  </si>
  <si>
    <t>Was there anything in the activity that was not planned?  What did you do to adapt or mitigate?</t>
  </si>
  <si>
    <t>Lessons and Good Practices</t>
  </si>
  <si>
    <t>These are lessons or practices that can contribute to improving the design, delivery and accountability of our responses.  You can leave it blank if you think there are no significant lessons.</t>
  </si>
  <si>
    <t>Note:  if you need to insert rows, please insert it inside the thick borders.</t>
  </si>
  <si>
    <t>Worksheet 3.  Appeal Reach per Milestones</t>
  </si>
  <si>
    <t>Entries to Worksheet 3 will be used for our Infographics.  Please refer to Sphere Handbook on guidance to Disaggregated data.  Please add new entries only to avoid duplication.</t>
  </si>
  <si>
    <t>This report will be cumulative.  Please add new entries only for each report to avoid duplication</t>
  </si>
  <si>
    <t>Please write the Implementing Member the same way you wrote it in 1.  Summary.  This will be picked up in 4. Appeal Reach per Member.</t>
  </si>
  <si>
    <t>Indicate the Sector since this will be picked up in Worksheet 4.</t>
  </si>
  <si>
    <t>Response Report</t>
  </si>
  <si>
    <t>Summary</t>
  </si>
  <si>
    <t>1. Details</t>
  </si>
  <si>
    <t>Report Type</t>
  </si>
  <si>
    <t>Interim Report</t>
  </si>
  <si>
    <t>YR2 Q3</t>
  </si>
  <si>
    <t>Date of report</t>
  </si>
  <si>
    <r>
      <t xml:space="preserve">Country(ies) </t>
    </r>
    <r>
      <rPr>
        <i/>
        <sz val="8"/>
        <color rgb="FFFF0000"/>
        <rFont val="Arial"/>
        <family val="2"/>
      </rPr>
      <t>(in english)</t>
    </r>
  </si>
  <si>
    <t>Project Period</t>
  </si>
  <si>
    <t>Start</t>
  </si>
  <si>
    <t>End</t>
  </si>
  <si>
    <r>
      <t xml:space="preserve">Total Budget </t>
    </r>
    <r>
      <rPr>
        <i/>
        <sz val="8"/>
        <color rgb="FFFF0000"/>
        <rFont val="Arial"/>
        <family val="2"/>
      </rPr>
      <t>(as indicated in the published Appeal or RRF)</t>
    </r>
  </si>
  <si>
    <t>Implementing Members and people reached</t>
  </si>
  <si>
    <t>Female</t>
  </si>
  <si>
    <t>Male</t>
  </si>
  <si>
    <t>Total</t>
  </si>
  <si>
    <t>Accumulated number of  people reached as of reporting period</t>
  </si>
  <si>
    <t>With Disability</t>
  </si>
  <si>
    <t>Without Disability</t>
  </si>
  <si>
    <t>Education</t>
  </si>
  <si>
    <t>WASH</t>
  </si>
  <si>
    <t>2.  Achievements</t>
  </si>
  <si>
    <t>FOR INTERIM AND FINAL REPORT.  To what extent the response enabled people to have timely access to the support?  How are they more prepared, resilient and less at-risk (in terms of resources, knowledge, behaviour, skills)? (limit to 3,000 characters)</t>
  </si>
  <si>
    <t xml:space="preserve">3.  Lessons </t>
  </si>
  <si>
    <t xml:space="preserve">FOR INTERIM AND FINAL REPORT.  What lessons did you learn from this response that can contribute to your future humanitarian response in terms of design, delivery and quality ? </t>
  </si>
  <si>
    <t>4.  Scope</t>
  </si>
  <si>
    <t>Has the overall situation of the affected population changed where you think has affected your project since your last report?Please provide details</t>
  </si>
  <si>
    <t>4.  Management</t>
  </si>
  <si>
    <t>With the change in situation above, where there any adjustments in your scope and design of your response plan?  Are there also internal changes that affected the conduct of your response?  Please provide details</t>
  </si>
  <si>
    <t>5.  Total ACT Response</t>
  </si>
  <si>
    <t>Total ACT Response is defined as the work of all ACT members responding to an emergency in their different capacities.  What was the impact of all ACT National Forum members in this disaster response? What were your contributions to the national response plan for this disaster?</t>
  </si>
  <si>
    <t>6.  Humanitarian Advocacy and Coordination</t>
  </si>
  <si>
    <t>Have the affected communities been able to claim their rights, entitlements and assistance without discrimination or coercion from the government?  If no, were you able to engage the communities to speak for their rights and access entitlements and assistance due to them from the institutions and organisations that will be able to provide such support? Which channels were these information communicated?</t>
  </si>
  <si>
    <t>7.  Quality and Accountability</t>
  </si>
  <si>
    <t xml:space="preserve">How did you ensure that quality and accountability standards are incorporated in your response?  </t>
  </si>
  <si>
    <t>What are the challenges in implementing quality and accountability standards and how did you mitigate those challenges?  In this process, were you able to identify capacity gaps and how will you address these gaps?</t>
  </si>
  <si>
    <t>7.  Code of Conduct and Feedback Mechanism</t>
  </si>
  <si>
    <t>Summarize the information on Code of Conduct (CoC) and Feedback Mechanism</t>
  </si>
  <si>
    <t>No of Staff who signed the CoC</t>
  </si>
  <si>
    <t>No. of Staff who had CoC Orientation</t>
  </si>
  <si>
    <t>Do you have a documented Feedback Mechanism</t>
  </si>
  <si>
    <t>In Process</t>
  </si>
  <si>
    <t>Funding Status</t>
  </si>
  <si>
    <t>Funding Member</t>
  </si>
  <si>
    <t>Is there a separate contract?</t>
  </si>
  <si>
    <t>Total Amount Received</t>
  </si>
  <si>
    <t>Unallocated Funds</t>
  </si>
  <si>
    <t>Implementing Members</t>
  </si>
  <si>
    <t>Member 1</t>
  </si>
  <si>
    <t>Member 2</t>
  </si>
  <si>
    <t>Member 3</t>
  </si>
  <si>
    <t>Member 4</t>
  </si>
  <si>
    <t>Total Budget</t>
  </si>
  <si>
    <t>Contributions</t>
  </si>
  <si>
    <t>Total Contributions</t>
  </si>
  <si>
    <t xml:space="preserve">Balance </t>
  </si>
  <si>
    <t>Percent raised</t>
  </si>
  <si>
    <t>Activities</t>
  </si>
  <si>
    <t>Activity Completion Date</t>
  </si>
  <si>
    <t>What is the output of this activity</t>
  </si>
  <si>
    <t xml:space="preserve">What is the intended change in the affected communities? </t>
  </si>
  <si>
    <t>Were there any unintended change or outputs?</t>
  </si>
  <si>
    <t xml:space="preserve">Do you have any significant lessons or practice from this activity? </t>
  </si>
  <si>
    <t>Appeal Reach per Activity</t>
  </si>
  <si>
    <t>Disaggregated Data</t>
  </si>
  <si>
    <t>0-5</t>
  </si>
  <si>
    <t>6-12</t>
  </si>
  <si>
    <t>13-17</t>
  </si>
  <si>
    <t>18-49</t>
  </si>
  <si>
    <t>50-59</t>
  </si>
  <si>
    <t>60-69</t>
  </si>
  <si>
    <t>70-79</t>
  </si>
  <si>
    <t>80+</t>
  </si>
  <si>
    <t xml:space="preserve">Total </t>
  </si>
  <si>
    <t>People Reached</t>
  </si>
  <si>
    <t>Appeal Reach  per Member</t>
  </si>
  <si>
    <t>Appeal Reach  per Sector</t>
  </si>
  <si>
    <t>Livelihood</t>
  </si>
  <si>
    <t>1.  Summary - Response Type</t>
  </si>
  <si>
    <t>Appeal</t>
  </si>
  <si>
    <t>RRF</t>
  </si>
  <si>
    <t>1.  Summary - Reporting period</t>
  </si>
  <si>
    <t>Final Report</t>
  </si>
  <si>
    <t>1.  Quarter</t>
  </si>
  <si>
    <t>YR1 Q1</t>
  </si>
  <si>
    <t>YR1 Q2</t>
  </si>
  <si>
    <t>YR1 Q3</t>
  </si>
  <si>
    <t>YR 1 Q4</t>
  </si>
  <si>
    <t>YR2 Q1</t>
  </si>
  <si>
    <t>YR2 Q2</t>
  </si>
  <si>
    <t>YR2 Q4</t>
  </si>
  <si>
    <t>1.  CoC - Feedback Mechanism</t>
  </si>
  <si>
    <t>No</t>
  </si>
  <si>
    <t>Yes</t>
  </si>
  <si>
    <t>2.  Funding - Contract</t>
  </si>
  <si>
    <t>3.  Activities - Sector</t>
  </si>
  <si>
    <t>Member</t>
  </si>
  <si>
    <t>Public Health</t>
  </si>
  <si>
    <t>Community Engagement</t>
  </si>
  <si>
    <t>Preparedness and Prevention</t>
  </si>
  <si>
    <t>Food Security</t>
  </si>
  <si>
    <t>Psycho-social</t>
  </si>
  <si>
    <t>Gender</t>
  </si>
  <si>
    <t xml:space="preserve">Multipurpose Cash </t>
  </si>
  <si>
    <t>Shelter and Household Items</t>
  </si>
  <si>
    <t>Location</t>
  </si>
  <si>
    <t>Requesting member 2</t>
  </si>
  <si>
    <t>Requesting member 3</t>
  </si>
  <si>
    <t>Requesting member 4</t>
  </si>
  <si>
    <t>Requesting member 5</t>
  </si>
  <si>
    <t>Requesting member 6</t>
  </si>
  <si>
    <t>Requesting member 7</t>
  </si>
  <si>
    <t>Requesting member 8</t>
  </si>
  <si>
    <t>Requesting member 9</t>
  </si>
  <si>
    <t>Requesting member 10</t>
  </si>
  <si>
    <t>Appeal lead</t>
  </si>
  <si>
    <t xml:space="preserve">Appeal Code </t>
  </si>
  <si>
    <t>Appeal Title</t>
  </si>
  <si>
    <t>Response Objective/s</t>
  </si>
  <si>
    <t>Total appeal income as of the current reporting period</t>
  </si>
  <si>
    <r>
      <t xml:space="preserve">Geographical areas covered 
</t>
    </r>
    <r>
      <rPr>
        <i/>
        <sz val="8"/>
        <color rgb="FFFF0000"/>
        <rFont val="Arial"/>
        <family val="2"/>
      </rPr>
      <t>(in English.  Indicate District, town and villages.  Please indicate if there are changes from your proposal)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</si>
</sst>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quot;$&quot;* #,##0.00_-;_-&quot;$&quot;* &quot;-&quot;??_-;_-@_-"/>
    <numFmt numFmtId="165" formatCode="[$USD]\ #,##0"/>
    <numFmt numFmtId="166" formatCode="_-* #,##0_-;\-* #,##0_-;_-* &quot;-&quot;??_-;_-@_-"/>
    <numFmt numFmtId="167" formatCode="[$]d\ mmm\ yyyy;@" x16r2:formatCode16="[$-en-001,1]d\ mmm\ yyyy;@"/>
  </numFmts>
  <fonts count="4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i/>
      <sz val="8"/>
      <color rgb="FFFF0000"/>
      <name val="Arial"/>
      <family val="2"/>
    </font>
    <font>
      <b/>
      <i/>
      <sz val="10"/>
      <color theme="0"/>
      <name val="Arial"/>
      <family val="2"/>
    </font>
    <font>
      <b/>
      <sz val="10"/>
      <color theme="0"/>
      <name val="Arial"/>
      <family val="2"/>
    </font>
    <font>
      <sz val="9"/>
      <color theme="1"/>
      <name val="Arial"/>
      <family val="2"/>
    </font>
    <font>
      <sz val="10"/>
      <color theme="1"/>
      <name val="Arial"/>
      <family val="2"/>
    </font>
    <font>
      <sz val="10"/>
      <name val="Arial"/>
      <family val="2"/>
    </font>
    <font>
      <i/>
      <sz val="8"/>
      <color theme="1"/>
      <name val="Arial"/>
      <family val="2"/>
    </font>
    <font>
      <sz val="8"/>
      <color theme="1"/>
      <name val="Arial"/>
      <family val="2"/>
    </font>
    <font>
      <b/>
      <sz val="11"/>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theme="0"/>
      <name val="Calibri"/>
      <family val="2"/>
      <scheme val="minor"/>
    </font>
    <font>
      <sz val="9"/>
      <color indexed="81"/>
      <name val="Tahoma"/>
      <family val="2"/>
    </font>
    <font>
      <b/>
      <sz val="9"/>
      <color indexed="81"/>
      <name val="Tahoma"/>
      <family val="2"/>
    </font>
    <font>
      <sz val="11"/>
      <name val="Calibri"/>
      <family val="2"/>
      <scheme val="minor"/>
    </font>
    <font>
      <sz val="10"/>
      <color theme="1"/>
      <name val="Calibri"/>
      <family val="2"/>
      <scheme val="minor"/>
    </font>
    <font>
      <b/>
      <sz val="9"/>
      <color theme="1"/>
      <name val="Arial"/>
      <family val="2"/>
    </font>
    <font>
      <b/>
      <sz val="14"/>
      <color theme="1"/>
      <name val="Arial"/>
      <family val="2"/>
    </font>
    <font>
      <b/>
      <sz val="14"/>
      <name val="Calibri"/>
      <family val="2"/>
      <scheme val="minor"/>
    </font>
    <font>
      <b/>
      <sz val="11"/>
      <name val="Calibri"/>
      <family val="2"/>
      <scheme val="minor"/>
    </font>
    <font>
      <b/>
      <sz val="8"/>
      <color theme="1"/>
      <name val="Arial"/>
      <family val="2"/>
    </font>
    <font>
      <i/>
      <sz val="10"/>
      <color theme="1"/>
      <name val="Arial"/>
      <family val="2"/>
    </font>
    <font>
      <sz val="9"/>
      <name val="Arial"/>
      <family val="2"/>
    </font>
    <font>
      <i/>
      <sz val="11"/>
      <color theme="0"/>
      <name val="Calibri"/>
      <family val="2"/>
      <scheme val="minor"/>
    </font>
    <font>
      <b/>
      <sz val="8"/>
      <name val="Arial"/>
      <family val="2"/>
    </font>
    <font>
      <sz val="8"/>
      <name val="Arial"/>
      <family val="2"/>
    </font>
    <font>
      <i/>
      <sz val="9"/>
      <color theme="1"/>
      <name val="Arial"/>
      <family val="2"/>
    </font>
    <font>
      <b/>
      <sz val="18"/>
      <color theme="1"/>
      <name val="Calibri"/>
      <family val="2"/>
      <scheme val="minor"/>
    </font>
    <font>
      <b/>
      <sz val="10"/>
      <color theme="1"/>
      <name val="Calibri"/>
      <family val="2"/>
      <scheme val="minor"/>
    </font>
    <font>
      <i/>
      <sz val="10"/>
      <name val="Arial"/>
      <family val="2"/>
    </font>
    <font>
      <b/>
      <i/>
      <sz val="9"/>
      <color theme="1"/>
      <name val="Arial"/>
      <family val="2"/>
    </font>
    <font>
      <b/>
      <i/>
      <sz val="10"/>
      <name val="Arial"/>
      <family val="2"/>
    </font>
    <font>
      <b/>
      <sz val="9"/>
      <name val="Arial"/>
      <family val="2"/>
    </font>
    <font>
      <b/>
      <sz val="10"/>
      <name val="Arial"/>
      <family val="2"/>
    </font>
    <font>
      <b/>
      <sz val="10"/>
      <color theme="1"/>
      <name val="Arial"/>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rgb="FFB00000"/>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C00000"/>
        <bgColor indexed="64"/>
      </patternFill>
    </fill>
  </fills>
  <borders count="112">
    <border>
      <left/>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style="hair">
        <color auto="1"/>
      </top>
      <bottom style="dotted">
        <color auto="1"/>
      </bottom>
      <diagonal/>
    </border>
    <border>
      <left/>
      <right/>
      <top style="thin">
        <color indexed="64"/>
      </top>
      <bottom/>
      <diagonal/>
    </border>
    <border>
      <left/>
      <right/>
      <top/>
      <bottom style="thin">
        <color indexed="64"/>
      </bottom>
      <diagonal/>
    </border>
    <border>
      <left/>
      <right/>
      <top style="medium">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hair">
        <color theme="0"/>
      </left>
      <right style="hair">
        <color theme="0"/>
      </right>
      <top style="hair">
        <color theme="0"/>
      </top>
      <bottom/>
      <diagonal/>
    </border>
    <border>
      <left style="dotted">
        <color auto="1"/>
      </left>
      <right style="dotted">
        <color auto="1"/>
      </right>
      <top style="dotted">
        <color auto="1"/>
      </top>
      <bottom style="medium">
        <color indexed="64"/>
      </bottom>
      <diagonal/>
    </border>
    <border>
      <left style="dotted">
        <color auto="1"/>
      </left>
      <right style="dotted">
        <color auto="1"/>
      </right>
      <top/>
      <bottom style="dotted">
        <color auto="1"/>
      </bottom>
      <diagonal/>
    </border>
    <border>
      <left style="dotted">
        <color auto="1"/>
      </left>
      <right style="dotted">
        <color auto="1"/>
      </right>
      <top style="thin">
        <color indexed="64"/>
      </top>
      <bottom style="medium">
        <color indexed="64"/>
      </bottom>
      <diagonal/>
    </border>
    <border>
      <left style="dotted">
        <color auto="1"/>
      </left>
      <right style="dotted">
        <color auto="1"/>
      </right>
      <top/>
      <bottom/>
      <diagonal/>
    </border>
    <border>
      <left style="hair">
        <color theme="0"/>
      </left>
      <right style="hair">
        <color theme="0"/>
      </right>
      <top/>
      <bottom style="hair">
        <color theme="0"/>
      </bottom>
      <diagonal/>
    </border>
    <border>
      <left style="medium">
        <color indexed="64"/>
      </left>
      <right style="hair">
        <color theme="0"/>
      </right>
      <top/>
      <bottom style="hair">
        <color theme="0"/>
      </bottom>
      <diagonal/>
    </border>
    <border>
      <left style="hair">
        <color theme="0"/>
      </left>
      <right style="medium">
        <color indexed="64"/>
      </right>
      <top/>
      <bottom style="hair">
        <color theme="0"/>
      </bottom>
      <diagonal/>
    </border>
    <border>
      <left style="medium">
        <color indexed="64"/>
      </left>
      <right style="hair">
        <color theme="0"/>
      </right>
      <top style="hair">
        <color theme="0"/>
      </top>
      <bottom/>
      <diagonal/>
    </border>
    <border>
      <left style="hair">
        <color theme="0"/>
      </left>
      <right style="medium">
        <color indexed="64"/>
      </right>
      <top style="hair">
        <color theme="0"/>
      </top>
      <bottom/>
      <diagonal/>
    </border>
    <border>
      <left style="medium">
        <color indexed="64"/>
      </left>
      <right style="dotted">
        <color auto="1"/>
      </right>
      <top style="thin">
        <color indexed="64"/>
      </top>
      <bottom style="medium">
        <color indexed="64"/>
      </bottom>
      <diagonal/>
    </border>
    <border>
      <left style="dotted">
        <color auto="1"/>
      </left>
      <right style="medium">
        <color indexed="64"/>
      </right>
      <top style="thin">
        <color indexed="64"/>
      </top>
      <bottom style="medium">
        <color indexed="64"/>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tted">
        <color auto="1"/>
      </top>
      <bottom style="dotted">
        <color auto="1"/>
      </bottom>
      <diagonal/>
    </border>
    <border>
      <left style="hair">
        <color theme="0"/>
      </left>
      <right style="hair">
        <color theme="0"/>
      </right>
      <top style="medium">
        <color indexed="64"/>
      </top>
      <bottom/>
      <diagonal/>
    </border>
    <border>
      <left style="hair">
        <color theme="0"/>
      </left>
      <right style="hair">
        <color theme="0"/>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tted">
        <color auto="1"/>
      </left>
      <right style="medium">
        <color indexed="64"/>
      </right>
      <top style="dotted">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auto="1"/>
      </left>
      <right/>
      <top style="hair">
        <color auto="1"/>
      </top>
      <bottom style="dotted">
        <color auto="1"/>
      </bottom>
      <diagonal/>
    </border>
    <border>
      <left style="medium">
        <color indexed="64"/>
      </left>
      <right style="dotted">
        <color auto="1"/>
      </right>
      <top style="hair">
        <color auto="1"/>
      </top>
      <bottom style="dotted">
        <color auto="1"/>
      </bottom>
      <diagonal/>
    </border>
    <border>
      <left style="dotted">
        <color auto="1"/>
      </left>
      <right style="medium">
        <color indexed="64"/>
      </right>
      <top style="hair">
        <color auto="1"/>
      </top>
      <bottom style="dotted">
        <color auto="1"/>
      </bottom>
      <diagonal/>
    </border>
    <border>
      <left style="medium">
        <color indexed="64"/>
      </left>
      <right style="dotted">
        <color auto="1"/>
      </right>
      <top style="dotted">
        <color auto="1"/>
      </top>
      <bottom/>
      <diagonal/>
    </border>
    <border>
      <left/>
      <right style="medium">
        <color indexed="64"/>
      </right>
      <top style="dotted">
        <color auto="1"/>
      </top>
      <bottom style="dotted">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auto="1"/>
      </left>
      <right style="thin">
        <color indexed="64"/>
      </right>
      <top/>
      <bottom style="dotted">
        <color auto="1"/>
      </bottom>
      <diagonal/>
    </border>
    <border>
      <left style="thin">
        <color indexed="64"/>
      </left>
      <right style="dotted">
        <color indexed="64"/>
      </right>
      <top style="dotted">
        <color indexed="64"/>
      </top>
      <bottom style="dotted">
        <color indexed="64"/>
      </bottom>
      <diagonal/>
    </border>
    <border>
      <left style="medium">
        <color indexed="64"/>
      </left>
      <right/>
      <top style="dotted">
        <color indexed="64"/>
      </top>
      <bottom style="dotted">
        <color auto="1"/>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auto="1"/>
      </left>
      <right style="hair">
        <color theme="0"/>
      </right>
      <top style="medium">
        <color auto="1"/>
      </top>
      <bottom/>
      <diagonal/>
    </border>
    <border>
      <left style="hair">
        <color theme="0"/>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auto="1"/>
      </left>
      <right style="dotted">
        <color auto="1"/>
      </right>
      <top style="dotted">
        <color auto="1"/>
      </top>
      <bottom/>
      <diagonal/>
    </border>
    <border>
      <left style="dotted">
        <color auto="1"/>
      </left>
      <right style="thin">
        <color indexed="64"/>
      </right>
      <top/>
      <bottom/>
      <diagonal/>
    </border>
    <border>
      <left style="thin">
        <color indexed="64"/>
      </left>
      <right style="dotted">
        <color auto="1"/>
      </right>
      <top style="dotted">
        <color auto="1"/>
      </top>
      <bottom/>
      <diagonal/>
    </border>
    <border>
      <left style="thin">
        <color indexed="64"/>
      </left>
      <right style="thin">
        <color indexed="64"/>
      </right>
      <top style="thin">
        <color indexed="64"/>
      </top>
      <bottom style="medium">
        <color indexed="64"/>
      </bottom>
      <diagonal/>
    </border>
    <border>
      <left/>
      <right style="dotted">
        <color auto="1"/>
      </right>
      <top style="thin">
        <color indexed="64"/>
      </top>
      <bottom style="medium">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top/>
      <bottom style="medium">
        <color indexed="64"/>
      </bottom>
      <diagonal/>
    </border>
    <border>
      <left style="thin">
        <color indexed="64"/>
      </left>
      <right style="thin">
        <color indexed="64"/>
      </right>
      <top style="dotted">
        <color auto="1"/>
      </top>
      <bottom/>
      <diagonal/>
    </border>
    <border>
      <left/>
      <right style="dotted">
        <color indexed="64"/>
      </right>
      <top/>
      <bottom/>
      <diagonal/>
    </border>
    <border>
      <left/>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auto="1"/>
      </left>
      <right style="dotted">
        <color auto="1"/>
      </right>
      <top style="dotted">
        <color auto="1"/>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diagonal/>
    </border>
    <border>
      <left/>
      <right/>
      <top style="dotted">
        <color auto="1"/>
      </top>
      <bottom/>
      <diagonal/>
    </border>
    <border>
      <left/>
      <right style="medium">
        <color indexed="64"/>
      </right>
      <top style="dotted">
        <color auto="1"/>
      </top>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bottom style="medium">
        <color indexed="64"/>
      </bottom>
      <diagonal/>
    </border>
    <border>
      <left style="thin">
        <color indexed="64"/>
      </left>
      <right style="dotted">
        <color indexed="64"/>
      </right>
      <top/>
      <bottom style="dotted">
        <color indexed="64"/>
      </bottom>
      <diagonal/>
    </border>
    <border>
      <left style="thin">
        <color indexed="64"/>
      </left>
      <right style="dotted">
        <color auto="1"/>
      </right>
      <top style="thin">
        <color indexed="64"/>
      </top>
      <bottom style="medium">
        <color indexed="64"/>
      </bottom>
      <diagonal/>
    </border>
    <border>
      <left style="dotted">
        <color auto="1"/>
      </left>
      <right style="thin">
        <color indexed="64"/>
      </right>
      <top style="thin">
        <color indexed="64"/>
      </top>
      <bottom style="medium">
        <color indexed="64"/>
      </bottom>
      <diagonal/>
    </border>
    <border>
      <left/>
      <right style="medium">
        <color indexed="64"/>
      </right>
      <top/>
      <bottom style="dotted">
        <color indexed="64"/>
      </bottom>
      <diagonal/>
    </border>
    <border>
      <left style="dotted">
        <color auto="1"/>
      </left>
      <right style="dotted">
        <color auto="1"/>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dotted">
        <color auto="1"/>
      </bottom>
      <diagonal/>
    </border>
    <border>
      <left/>
      <right style="thin">
        <color indexed="64"/>
      </right>
      <top style="dotted">
        <color auto="1"/>
      </top>
      <bottom style="dotted">
        <color auto="1"/>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auto="1"/>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358">
    <xf numFmtId="0" fontId="0" fillId="0" borderId="0" xfId="0"/>
    <xf numFmtId="0" fontId="2" fillId="0" borderId="0" xfId="0" applyFont="1" applyAlignment="1">
      <alignment vertical="center" wrapText="1"/>
    </xf>
    <xf numFmtId="0" fontId="11" fillId="0" borderId="0" xfId="0" applyFont="1" applyAlignment="1">
      <alignment vertical="center" wrapText="1"/>
    </xf>
    <xf numFmtId="166" fontId="0" fillId="0" borderId="0" xfId="1" applyNumberFormat="1" applyFont="1"/>
    <xf numFmtId="0" fontId="14" fillId="0" borderId="0" xfId="0" applyFont="1"/>
    <xf numFmtId="0" fontId="12" fillId="0" borderId="1" xfId="0" applyFont="1" applyBorder="1"/>
    <xf numFmtId="0" fontId="13" fillId="0" borderId="5" xfId="0" applyFont="1" applyBorder="1" applyAlignment="1">
      <alignment wrapText="1"/>
    </xf>
    <xf numFmtId="166" fontId="0" fillId="0" borderId="5" xfId="1" applyNumberFormat="1" applyFont="1" applyBorder="1"/>
    <xf numFmtId="166" fontId="0" fillId="0" borderId="14" xfId="1" applyNumberFormat="1" applyFont="1" applyBorder="1"/>
    <xf numFmtId="0" fontId="15" fillId="0" borderId="15" xfId="0" applyFont="1" applyBorder="1"/>
    <xf numFmtId="166" fontId="15" fillId="0" borderId="15" xfId="1" applyNumberFormat="1" applyFont="1" applyBorder="1"/>
    <xf numFmtId="0" fontId="0" fillId="0" borderId="16" xfId="0" applyBorder="1"/>
    <xf numFmtId="166" fontId="0" fillId="0" borderId="16" xfId="1" applyNumberFormat="1" applyFont="1" applyBorder="1"/>
    <xf numFmtId="0" fontId="13" fillId="0" borderId="14" xfId="0" applyFont="1" applyBorder="1" applyAlignment="1">
      <alignment wrapText="1"/>
    </xf>
    <xf numFmtId="0" fontId="0" fillId="3" borderId="15" xfId="0" applyFill="1" applyBorder="1"/>
    <xf numFmtId="166" fontId="15" fillId="3" borderId="15" xfId="1" applyNumberFormat="1" applyFont="1" applyFill="1" applyBorder="1"/>
    <xf numFmtId="166" fontId="0" fillId="0" borderId="1" xfId="1" applyNumberFormat="1" applyFont="1" applyBorder="1"/>
    <xf numFmtId="0" fontId="17" fillId="0" borderId="22" xfId="0" applyFont="1" applyBorder="1"/>
    <xf numFmtId="166" fontId="15" fillId="0" borderId="23" xfId="1" applyNumberFormat="1" applyFont="1" applyBorder="1"/>
    <xf numFmtId="0" fontId="0" fillId="0" borderId="24" xfId="0" applyBorder="1"/>
    <xf numFmtId="166" fontId="0" fillId="0" borderId="25" xfId="1" applyNumberFormat="1" applyFont="1" applyBorder="1"/>
    <xf numFmtId="0" fontId="0" fillId="0" borderId="26" xfId="0" applyBorder="1"/>
    <xf numFmtId="166" fontId="0" fillId="0" borderId="27" xfId="1" applyNumberFormat="1" applyFont="1" applyBorder="1"/>
    <xf numFmtId="0" fontId="0" fillId="0" borderId="28" xfId="0" applyBorder="1"/>
    <xf numFmtId="166" fontId="0" fillId="0" borderId="29" xfId="1" applyNumberFormat="1" applyFont="1" applyBorder="1"/>
    <xf numFmtId="0" fontId="17" fillId="3" borderId="22" xfId="0" applyFont="1" applyFill="1" applyBorder="1"/>
    <xf numFmtId="166" fontId="15" fillId="3" borderId="23" xfId="1" applyNumberFormat="1" applyFont="1" applyFill="1" applyBorder="1"/>
    <xf numFmtId="0" fontId="16" fillId="0" borderId="30" xfId="0" applyFont="1" applyBorder="1"/>
    <xf numFmtId="0" fontId="16" fillId="0" borderId="0" xfId="0" applyFont="1"/>
    <xf numFmtId="166" fontId="16" fillId="0" borderId="0" xfId="1" applyNumberFormat="1" applyFont="1" applyBorder="1"/>
    <xf numFmtId="166" fontId="16" fillId="0" borderId="31" xfId="1" applyNumberFormat="1" applyFont="1" applyBorder="1"/>
    <xf numFmtId="0" fontId="12" fillId="0" borderId="32" xfId="0" applyFont="1" applyBorder="1"/>
    <xf numFmtId="166" fontId="0" fillId="0" borderId="33" xfId="1" applyNumberFormat="1" applyFont="1" applyBorder="1"/>
    <xf numFmtId="0" fontId="12" fillId="0" borderId="0" xfId="0" applyFont="1"/>
    <xf numFmtId="0" fontId="0" fillId="0" borderId="5" xfId="0" applyBorder="1" applyAlignment="1">
      <alignment wrapText="1"/>
    </xf>
    <xf numFmtId="0" fontId="0" fillId="0" borderId="13" xfId="0" applyBorder="1" applyAlignment="1">
      <alignment wrapText="1"/>
    </xf>
    <xf numFmtId="0" fontId="25" fillId="0" borderId="0" xfId="0" applyFont="1" applyAlignment="1">
      <alignment horizontal="center"/>
    </xf>
    <xf numFmtId="0" fontId="24" fillId="5" borderId="37"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3" xfId="0" applyFont="1" applyBorder="1" applyAlignment="1">
      <alignment horizontal="left" vertical="top"/>
    </xf>
    <xf numFmtId="0" fontId="24" fillId="0" borderId="2" xfId="0" applyFont="1" applyBorder="1" applyAlignment="1">
      <alignment horizontal="left" vertical="top"/>
    </xf>
    <xf numFmtId="0" fontId="7" fillId="0" borderId="46" xfId="0" applyFont="1" applyBorder="1" applyAlignment="1">
      <alignment horizontal="left" vertical="center" wrapText="1"/>
    </xf>
    <xf numFmtId="0" fontId="7" fillId="0" borderId="28" xfId="0" applyFont="1" applyBorder="1" applyAlignment="1">
      <alignment horizontal="left" vertical="center" wrapText="1"/>
    </xf>
    <xf numFmtId="0" fontId="25" fillId="0" borderId="0" xfId="0" applyFont="1" applyAlignment="1">
      <alignment horizontal="left" vertical="top"/>
    </xf>
    <xf numFmtId="0" fontId="22" fillId="0" borderId="5" xfId="0" applyFont="1" applyBorder="1" applyAlignment="1">
      <alignment wrapText="1"/>
    </xf>
    <xf numFmtId="0" fontId="22" fillId="0" borderId="0" xfId="0" applyFont="1"/>
    <xf numFmtId="166" fontId="22" fillId="0" borderId="5" xfId="1" applyNumberFormat="1" applyFont="1" applyFill="1" applyBorder="1"/>
    <xf numFmtId="0" fontId="29" fillId="0" borderId="56" xfId="0" applyFont="1" applyBorder="1" applyAlignment="1">
      <alignment vertical="center" wrapText="1"/>
    </xf>
    <xf numFmtId="0" fontId="29" fillId="0" borderId="28" xfId="0" applyFont="1" applyBorder="1" applyAlignment="1">
      <alignment vertical="center" wrapText="1"/>
    </xf>
    <xf numFmtId="0" fontId="7" fillId="0" borderId="28" xfId="0" applyFont="1" applyBorder="1" applyAlignment="1">
      <alignment vertical="center" wrapText="1"/>
    </xf>
    <xf numFmtId="0" fontId="30" fillId="2" borderId="12" xfId="0" applyFont="1" applyFill="1" applyBorder="1" applyAlignment="1">
      <alignment horizontal="center"/>
    </xf>
    <xf numFmtId="0" fontId="30" fillId="2" borderId="21" xfId="0" applyFont="1" applyFill="1" applyBorder="1" applyAlignment="1">
      <alignment horizontal="center"/>
    </xf>
    <xf numFmtId="166" fontId="22" fillId="0" borderId="58" xfId="1" applyNumberFormat="1" applyFont="1" applyFill="1" applyBorder="1"/>
    <xf numFmtId="0" fontId="0" fillId="0" borderId="29" xfId="0" applyBorder="1" applyAlignment="1">
      <alignment wrapText="1"/>
    </xf>
    <xf numFmtId="0" fontId="0" fillId="0" borderId="40" xfId="0" applyBorder="1" applyAlignment="1">
      <alignment wrapText="1"/>
    </xf>
    <xf numFmtId="0" fontId="22" fillId="0" borderId="58" xfId="0" applyFont="1" applyBorder="1" applyAlignment="1">
      <alignment wrapText="1"/>
    </xf>
    <xf numFmtId="0" fontId="0" fillId="0" borderId="57" xfId="0" applyBorder="1"/>
    <xf numFmtId="0" fontId="0" fillId="0" borderId="55" xfId="0" applyBorder="1"/>
    <xf numFmtId="167" fontId="0" fillId="0" borderId="5" xfId="0" applyNumberFormat="1" applyBorder="1"/>
    <xf numFmtId="0" fontId="18" fillId="2" borderId="60" xfId="0" applyFont="1" applyFill="1" applyBorder="1" applyAlignment="1">
      <alignment horizontal="center" vertical="center" wrapText="1"/>
    </xf>
    <xf numFmtId="0" fontId="18" fillId="2" borderId="6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5" xfId="0" applyFont="1" applyFill="1" applyBorder="1" applyAlignment="1">
      <alignment horizontal="center" vertical="center" wrapText="1"/>
    </xf>
    <xf numFmtId="0" fontId="18" fillId="2" borderId="61" xfId="0" applyFont="1" applyFill="1" applyBorder="1" applyAlignment="1">
      <alignment horizontal="center" vertical="center" wrapText="1"/>
    </xf>
    <xf numFmtId="0" fontId="0" fillId="0" borderId="62" xfId="0" applyBorder="1"/>
    <xf numFmtId="0" fontId="0" fillId="0" borderId="63" xfId="0" applyBorder="1" applyAlignment="1">
      <alignment wrapText="1"/>
    </xf>
    <xf numFmtId="167" fontId="0" fillId="0" borderId="63" xfId="0" applyNumberFormat="1" applyBorder="1"/>
    <xf numFmtId="0" fontId="0" fillId="0" borderId="64" xfId="0" applyBorder="1" applyAlignment="1">
      <alignment wrapText="1"/>
    </xf>
    <xf numFmtId="0" fontId="0" fillId="0" borderId="65" xfId="0" applyBorder="1"/>
    <xf numFmtId="167" fontId="0" fillId="0" borderId="13" xfId="0" applyNumberFormat="1" applyBorder="1"/>
    <xf numFmtId="0" fontId="0" fillId="0" borderId="39" xfId="0" applyBorder="1" applyAlignment="1">
      <alignment horizontal="center" wrapText="1"/>
    </xf>
    <xf numFmtId="166" fontId="22" fillId="0" borderId="14" xfId="1" applyNumberFormat="1" applyFont="1" applyFill="1" applyBorder="1"/>
    <xf numFmtId="166" fontId="22" fillId="0" borderId="0" xfId="1" applyNumberFormat="1" applyFont="1" applyFill="1"/>
    <xf numFmtId="166" fontId="0" fillId="0" borderId="0" xfId="1" applyNumberFormat="1" applyFont="1" applyFill="1"/>
    <xf numFmtId="0" fontId="22" fillId="0" borderId="59" xfId="0" applyFont="1" applyBorder="1"/>
    <xf numFmtId="0" fontId="0" fillId="7" borderId="42" xfId="0" applyFill="1" applyBorder="1" applyAlignment="1">
      <alignment horizontal="center" wrapText="1"/>
    </xf>
    <xf numFmtId="0" fontId="0" fillId="7" borderId="39" xfId="0" applyFill="1" applyBorder="1" applyAlignment="1">
      <alignment horizontal="center" wrapText="1"/>
    </xf>
    <xf numFmtId="166" fontId="22" fillId="7" borderId="5" xfId="1" applyNumberFormat="1" applyFont="1" applyFill="1" applyBorder="1"/>
    <xf numFmtId="166" fontId="22" fillId="7" borderId="14" xfId="1" applyNumberFormat="1" applyFont="1" applyFill="1" applyBorder="1"/>
    <xf numFmtId="0" fontId="0" fillId="8" borderId="39" xfId="0" applyFill="1" applyBorder="1" applyAlignment="1">
      <alignment horizontal="center" wrapText="1"/>
    </xf>
    <xf numFmtId="166" fontId="22" fillId="8" borderId="14" xfId="1" applyNumberFormat="1" applyFont="1" applyFill="1" applyBorder="1"/>
    <xf numFmtId="166" fontId="22" fillId="8" borderId="54" xfId="1" applyNumberFormat="1" applyFont="1" applyFill="1" applyBorder="1"/>
    <xf numFmtId="166" fontId="22" fillId="7" borderId="71" xfId="1" applyNumberFormat="1" applyFont="1" applyFill="1" applyBorder="1"/>
    <xf numFmtId="166" fontId="22" fillId="0" borderId="71" xfId="1" applyNumberFormat="1" applyFont="1" applyFill="1" applyBorder="1"/>
    <xf numFmtId="166" fontId="22" fillId="7" borderId="16" xfId="1" applyNumberFormat="1" applyFont="1" applyFill="1" applyBorder="1"/>
    <xf numFmtId="166" fontId="22" fillId="8" borderId="16" xfId="1" applyNumberFormat="1" applyFont="1" applyFill="1" applyBorder="1"/>
    <xf numFmtId="166" fontId="22" fillId="8" borderId="72" xfId="1" applyNumberFormat="1" applyFont="1" applyFill="1" applyBorder="1"/>
    <xf numFmtId="0" fontId="0" fillId="0" borderId="73" xfId="0" applyBorder="1"/>
    <xf numFmtId="0" fontId="22" fillId="0" borderId="71" xfId="0" applyFont="1" applyBorder="1" applyAlignment="1">
      <alignment wrapText="1"/>
    </xf>
    <xf numFmtId="166" fontId="35" fillId="7" borderId="15" xfId="1" applyNumberFormat="1" applyFont="1" applyFill="1" applyBorder="1"/>
    <xf numFmtId="166" fontId="35" fillId="0" borderId="15" xfId="1" applyNumberFormat="1" applyFont="1" applyFill="1" applyBorder="1"/>
    <xf numFmtId="166" fontId="35" fillId="8" borderId="15" xfId="1" applyNumberFormat="1" applyFont="1" applyFill="1" applyBorder="1"/>
    <xf numFmtId="166" fontId="35" fillId="7" borderId="75" xfId="1" applyNumberFormat="1" applyFont="1" applyFill="1" applyBorder="1"/>
    <xf numFmtId="0" fontId="0" fillId="7" borderId="74" xfId="0" applyFill="1" applyBorder="1" applyAlignment="1">
      <alignment horizontal="center" wrapText="1"/>
    </xf>
    <xf numFmtId="0" fontId="0" fillId="0" borderId="74" xfId="0" applyBorder="1" applyAlignment="1">
      <alignment horizontal="center" wrapText="1"/>
    </xf>
    <xf numFmtId="0" fontId="0" fillId="8" borderId="74" xfId="0" applyFill="1" applyBorder="1" applyAlignment="1">
      <alignment horizontal="center" wrapText="1"/>
    </xf>
    <xf numFmtId="0" fontId="0" fillId="0" borderId="77" xfId="0" applyBorder="1" applyAlignment="1">
      <alignment wrapText="1"/>
    </xf>
    <xf numFmtId="0" fontId="0" fillId="0" borderId="78" xfId="0" applyBorder="1" applyAlignment="1">
      <alignment wrapText="1"/>
    </xf>
    <xf numFmtId="0" fontId="0" fillId="0" borderId="80" xfId="0" applyBorder="1" applyAlignment="1">
      <alignment wrapText="1"/>
    </xf>
    <xf numFmtId="0" fontId="17" fillId="0" borderId="74" xfId="0" applyFont="1" applyBorder="1"/>
    <xf numFmtId="0" fontId="15" fillId="0" borderId="0" xfId="0" applyFont="1"/>
    <xf numFmtId="166" fontId="8" fillId="0" borderId="29" xfId="1" applyNumberFormat="1" applyFont="1" applyBorder="1" applyAlignment="1" applyProtection="1">
      <alignment horizontal="center" wrapText="1"/>
      <protection hidden="1"/>
    </xf>
    <xf numFmtId="0" fontId="0" fillId="0" borderId="0" xfId="0" applyAlignment="1">
      <alignment horizontal="left" vertical="top"/>
    </xf>
    <xf numFmtId="0" fontId="22" fillId="0" borderId="11" xfId="0" applyFont="1" applyBorder="1"/>
    <xf numFmtId="166" fontId="22" fillId="7" borderId="84" xfId="1" applyNumberFormat="1" applyFont="1" applyFill="1" applyBorder="1"/>
    <xf numFmtId="166" fontId="22" fillId="7" borderId="85" xfId="1" applyNumberFormat="1" applyFont="1" applyFill="1" applyBorder="1"/>
    <xf numFmtId="0" fontId="22" fillId="0" borderId="86" xfId="0" applyFont="1" applyBorder="1"/>
    <xf numFmtId="0" fontId="23" fillId="4" borderId="49" xfId="0" applyFont="1" applyFill="1" applyBorder="1" applyAlignment="1">
      <alignment horizontal="left" vertical="center" wrapText="1"/>
    </xf>
    <xf numFmtId="166" fontId="22" fillId="7" borderId="76" xfId="1" applyNumberFormat="1" applyFont="1" applyFill="1" applyBorder="1" applyProtection="1">
      <protection hidden="1"/>
    </xf>
    <xf numFmtId="166" fontId="22" fillId="0" borderId="76" xfId="1" applyNumberFormat="1" applyFont="1" applyFill="1" applyBorder="1" applyProtection="1">
      <protection hidden="1"/>
    </xf>
    <xf numFmtId="166" fontId="22" fillId="7" borderId="14" xfId="1" applyNumberFormat="1" applyFont="1" applyFill="1" applyBorder="1" applyProtection="1">
      <protection hidden="1"/>
    </xf>
    <xf numFmtId="166" fontId="22" fillId="8" borderId="14" xfId="1" applyNumberFormat="1" applyFont="1" applyFill="1" applyBorder="1" applyProtection="1">
      <protection hidden="1"/>
    </xf>
    <xf numFmtId="166" fontId="22" fillId="8" borderId="54" xfId="1" applyNumberFormat="1" applyFont="1" applyFill="1" applyBorder="1" applyProtection="1">
      <protection hidden="1"/>
    </xf>
    <xf numFmtId="166" fontId="22" fillId="7" borderId="5" xfId="1" applyNumberFormat="1" applyFont="1" applyFill="1" applyBorder="1" applyProtection="1">
      <protection hidden="1"/>
    </xf>
    <xf numFmtId="166" fontId="22" fillId="7" borderId="81" xfId="1" applyNumberFormat="1" applyFont="1" applyFill="1" applyBorder="1" applyProtection="1">
      <protection hidden="1"/>
    </xf>
    <xf numFmtId="166" fontId="22" fillId="0" borderId="81" xfId="1" applyNumberFormat="1" applyFont="1" applyFill="1" applyBorder="1" applyProtection="1">
      <protection hidden="1"/>
    </xf>
    <xf numFmtId="166" fontId="22" fillId="7" borderId="71" xfId="1" applyNumberFormat="1" applyFont="1" applyFill="1" applyBorder="1" applyProtection="1">
      <protection hidden="1"/>
    </xf>
    <xf numFmtId="166" fontId="22" fillId="8" borderId="16" xfId="1" applyNumberFormat="1" applyFont="1" applyFill="1" applyBorder="1" applyProtection="1">
      <protection hidden="1"/>
    </xf>
    <xf numFmtId="166" fontId="17" fillId="7" borderId="75" xfId="1" applyNumberFormat="1" applyFont="1" applyFill="1" applyBorder="1" applyProtection="1">
      <protection hidden="1"/>
    </xf>
    <xf numFmtId="166" fontId="17" fillId="0" borderId="75" xfId="1" applyNumberFormat="1" applyFont="1" applyFill="1" applyBorder="1" applyProtection="1">
      <protection hidden="1"/>
    </xf>
    <xf numFmtId="166" fontId="17" fillId="8" borderId="15" xfId="1" applyNumberFormat="1" applyFont="1" applyFill="1" applyBorder="1" applyProtection="1">
      <protection hidden="1"/>
    </xf>
    <xf numFmtId="0" fontId="0" fillId="0" borderId="78" xfId="0" applyBorder="1" applyAlignment="1" applyProtection="1">
      <alignment wrapText="1"/>
      <protection hidden="1"/>
    </xf>
    <xf numFmtId="0" fontId="0" fillId="0" borderId="77" xfId="0" applyBorder="1" applyAlignment="1" applyProtection="1">
      <alignment wrapText="1"/>
      <protection hidden="1"/>
    </xf>
    <xf numFmtId="0" fontId="29" fillId="0" borderId="48" xfId="0" applyFont="1" applyBorder="1" applyAlignment="1">
      <alignment vertical="center" wrapText="1"/>
    </xf>
    <xf numFmtId="166" fontId="8" fillId="0" borderId="95" xfId="1" applyNumberFormat="1" applyFont="1" applyBorder="1" applyAlignment="1" applyProtection="1">
      <alignment horizontal="center" wrapText="1"/>
      <protection hidden="1"/>
    </xf>
    <xf numFmtId="0" fontId="39" fillId="0" borderId="32" xfId="0" applyFont="1" applyBorder="1" applyAlignment="1">
      <alignment vertical="center" wrapText="1"/>
    </xf>
    <xf numFmtId="166" fontId="41" fillId="0" borderId="23" xfId="1" applyNumberFormat="1" applyFont="1" applyBorder="1" applyAlignment="1" applyProtection="1">
      <alignment horizontal="center" wrapText="1"/>
      <protection hidden="1"/>
    </xf>
    <xf numFmtId="166" fontId="38" fillId="0" borderId="33" xfId="1" applyNumberFormat="1" applyFont="1" applyBorder="1" applyAlignment="1" applyProtection="1">
      <alignment horizontal="center" vertical="center" wrapText="1"/>
    </xf>
    <xf numFmtId="166" fontId="36" fillId="0" borderId="49" xfId="1" applyNumberFormat="1" applyFont="1" applyBorder="1" applyAlignment="1" applyProtection="1">
      <alignment horizontal="center" vertical="center" wrapText="1"/>
    </xf>
    <xf numFmtId="166" fontId="36" fillId="0" borderId="92" xfId="1" applyNumberFormat="1" applyFont="1" applyBorder="1" applyAlignment="1" applyProtection="1">
      <alignment horizontal="center" vertical="center" wrapText="1"/>
    </xf>
    <xf numFmtId="0" fontId="12"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17" fillId="0" borderId="62" xfId="0" applyFont="1" applyBorder="1" applyAlignment="1" applyProtection="1">
      <alignment horizontal="left" vertical="top"/>
      <protection locked="0"/>
    </xf>
    <xf numFmtId="0" fontId="17" fillId="0" borderId="63" xfId="0" applyFont="1" applyBorder="1" applyAlignment="1" applyProtection="1">
      <alignment horizontal="left" vertical="top"/>
      <protection locked="0"/>
    </xf>
    <xf numFmtId="0" fontId="17" fillId="0" borderId="64" xfId="0" applyFont="1" applyBorder="1" applyAlignment="1" applyProtection="1">
      <alignment horizontal="left" vertical="top"/>
      <protection locked="0"/>
    </xf>
    <xf numFmtId="0" fontId="18" fillId="9" borderId="29" xfId="0" applyFont="1" applyFill="1" applyBorder="1" applyAlignment="1" applyProtection="1">
      <alignment horizontal="center" vertical="center" wrapText="1"/>
      <protection locked="0"/>
    </xf>
    <xf numFmtId="0" fontId="12" fillId="0" borderId="28" xfId="0" applyFont="1" applyBorder="1" applyAlignment="1" applyProtection="1">
      <alignment horizontal="left" vertical="top"/>
      <protection locked="0"/>
    </xf>
    <xf numFmtId="0" fontId="12" fillId="0" borderId="5" xfId="0" applyFont="1"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29" xfId="0"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0" fillId="0" borderId="65" xfId="0" applyBorder="1" applyAlignment="1" applyProtection="1">
      <alignment horizontal="left" vertical="top"/>
      <protection locked="0"/>
    </xf>
    <xf numFmtId="0" fontId="12" fillId="0" borderId="13" xfId="0" applyFont="1"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63" xfId="0" applyBorder="1" applyAlignment="1" applyProtection="1">
      <alignment horizontal="left" vertical="top"/>
      <protection locked="0"/>
    </xf>
    <xf numFmtId="0" fontId="0" fillId="0" borderId="64" xfId="0" applyBorder="1" applyAlignment="1" applyProtection="1">
      <alignment horizontal="left" vertical="top"/>
      <protection locked="0"/>
    </xf>
    <xf numFmtId="0" fontId="13" fillId="0" borderId="28" xfId="0" applyFont="1" applyBorder="1" applyAlignment="1" applyProtection="1">
      <alignment horizontal="left" vertical="top"/>
      <protection locked="0"/>
    </xf>
    <xf numFmtId="0" fontId="0" fillId="0" borderId="5" xfId="0"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40" xfId="0" applyBorder="1" applyAlignment="1" applyProtection="1">
      <alignment horizontal="left" vertical="top"/>
      <protection locked="0"/>
    </xf>
    <xf numFmtId="0" fontId="17" fillId="0" borderId="37" xfId="0" applyFont="1"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79" xfId="0" applyBorder="1" applyAlignment="1" applyProtection="1">
      <alignment horizontal="left" vertical="top"/>
      <protection locked="0"/>
    </xf>
    <xf numFmtId="0" fontId="0" fillId="0" borderId="82" xfId="0" applyBorder="1" applyAlignment="1" applyProtection="1">
      <alignment horizontal="left" vertical="top"/>
      <protection locked="0"/>
    </xf>
    <xf numFmtId="0" fontId="0" fillId="0" borderId="83" xfId="0" applyBorder="1" applyAlignment="1" applyProtection="1">
      <alignment horizontal="left" vertical="top"/>
      <protection locked="0"/>
    </xf>
    <xf numFmtId="166" fontId="22" fillId="7" borderId="97" xfId="1" applyNumberFormat="1" applyFont="1" applyFill="1" applyBorder="1" applyProtection="1">
      <protection hidden="1"/>
    </xf>
    <xf numFmtId="166" fontId="17" fillId="7" borderId="98" xfId="1" applyNumberFormat="1" applyFont="1" applyFill="1" applyBorder="1" applyProtection="1">
      <protection hidden="1"/>
    </xf>
    <xf numFmtId="166" fontId="17" fillId="8" borderId="99" xfId="1" applyNumberFormat="1" applyFont="1" applyFill="1" applyBorder="1" applyProtection="1">
      <protection hidden="1"/>
    </xf>
    <xf numFmtId="166" fontId="17" fillId="8" borderId="23" xfId="1" applyNumberFormat="1" applyFont="1" applyFill="1" applyBorder="1" applyProtection="1">
      <protection hidden="1"/>
    </xf>
    <xf numFmtId="166" fontId="22" fillId="8" borderId="100" xfId="1" applyNumberFormat="1" applyFont="1" applyFill="1" applyBorder="1" applyProtection="1">
      <protection hidden="1"/>
    </xf>
    <xf numFmtId="166" fontId="22" fillId="8" borderId="31" xfId="1" applyNumberFormat="1" applyFont="1" applyFill="1" applyBorder="1" applyProtection="1">
      <protection hidden="1"/>
    </xf>
    <xf numFmtId="166" fontId="22" fillId="8" borderId="101" xfId="1" applyNumberFormat="1" applyFont="1" applyFill="1" applyBorder="1" applyProtection="1">
      <protection hidden="1"/>
    </xf>
    <xf numFmtId="166" fontId="22" fillId="0" borderId="0" xfId="1" applyNumberFormat="1" applyFont="1" applyFill="1" applyBorder="1"/>
    <xf numFmtId="0" fontId="27" fillId="0" borderId="105" xfId="0" applyFont="1" applyBorder="1" applyAlignment="1">
      <alignment horizontal="center" vertical="center" wrapText="1"/>
    </xf>
    <xf numFmtId="0" fontId="7" fillId="0" borderId="106" xfId="0" applyFont="1" applyBorder="1" applyAlignment="1" applyProtection="1">
      <alignment vertical="center" wrapText="1"/>
      <protection locked="0"/>
    </xf>
    <xf numFmtId="0" fontId="2" fillId="0" borderId="106" xfId="0" applyFont="1" applyBorder="1" applyAlignment="1" applyProtection="1">
      <alignment vertical="center" wrapText="1"/>
      <protection locked="0"/>
    </xf>
    <xf numFmtId="0" fontId="2" fillId="0" borderId="111" xfId="0" applyFont="1" applyBorder="1" applyAlignment="1" applyProtection="1">
      <alignment vertical="center" wrapText="1"/>
      <protection locked="0"/>
    </xf>
    <xf numFmtId="0" fontId="0" fillId="0" borderId="0" xfId="0"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18" fillId="9" borderId="28" xfId="0" applyFont="1" applyFill="1" applyBorder="1" applyAlignment="1" applyProtection="1">
      <alignment horizontal="center" vertical="center" wrapText="1"/>
      <protection locked="0"/>
    </xf>
    <xf numFmtId="0" fontId="18" fillId="9" borderId="5" xfId="0" applyFont="1" applyFill="1" applyBorder="1" applyAlignment="1" applyProtection="1">
      <alignment horizontal="center" vertical="center" wrapText="1"/>
      <protection locked="0"/>
    </xf>
    <xf numFmtId="0" fontId="34" fillId="0" borderId="0" xfId="0" applyFont="1" applyAlignment="1" applyProtection="1">
      <alignment horizontal="center" vertical="top"/>
      <protection locked="0"/>
    </xf>
    <xf numFmtId="0" fontId="12" fillId="0" borderId="0" xfId="0" applyFont="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33" fillId="0" borderId="56" xfId="0" applyFont="1" applyBorder="1" applyAlignment="1" applyProtection="1">
      <alignment horizontal="left" vertical="center" wrapText="1"/>
      <protection locked="0"/>
    </xf>
    <xf numFmtId="0" fontId="33" fillId="0" borderId="34" xfId="0" applyFont="1" applyBorder="1" applyAlignment="1" applyProtection="1">
      <alignment horizontal="left" vertical="center" wrapText="1"/>
      <protection locked="0"/>
    </xf>
    <xf numFmtId="166" fontId="36" fillId="0" borderId="34" xfId="1" applyNumberFormat="1" applyFont="1" applyBorder="1" applyAlignment="1" applyProtection="1">
      <alignment horizontal="center" vertical="center" wrapText="1"/>
    </xf>
    <xf numFmtId="166" fontId="40" fillId="0" borderId="1" xfId="1" applyNumberFormat="1" applyFont="1" applyBorder="1" applyAlignment="1" applyProtection="1">
      <alignment horizontal="center" wrapText="1"/>
      <protection hidden="1"/>
    </xf>
    <xf numFmtId="166" fontId="40" fillId="0" borderId="75" xfId="1" applyNumberFormat="1" applyFont="1" applyBorder="1" applyAlignment="1" applyProtection="1">
      <alignment horizontal="center" wrapText="1"/>
      <protection hidden="1"/>
    </xf>
    <xf numFmtId="0" fontId="37" fillId="0" borderId="32" xfId="0" applyFont="1" applyBorder="1" applyAlignment="1">
      <alignment horizontal="left" vertical="center" wrapText="1"/>
    </xf>
    <xf numFmtId="0" fontId="37" fillId="0" borderId="1" xfId="0" applyFont="1" applyBorder="1" applyAlignment="1">
      <alignment horizontal="left" vertical="center" wrapText="1"/>
    </xf>
    <xf numFmtId="0" fontId="23" fillId="4" borderId="34" xfId="0" applyFont="1" applyFill="1" applyBorder="1" applyAlignment="1">
      <alignment horizontal="center" vertical="center"/>
    </xf>
    <xf numFmtId="0" fontId="23" fillId="4" borderId="34" xfId="0" applyFont="1" applyFill="1" applyBorder="1" applyAlignment="1">
      <alignment horizontal="center" vertical="center" wrapText="1"/>
    </xf>
    <xf numFmtId="166" fontId="36" fillId="0" borderId="91" xfId="1" applyNumberFormat="1" applyFont="1" applyBorder="1" applyAlignment="1" applyProtection="1">
      <alignment horizontal="center" vertical="center" wrapText="1"/>
    </xf>
    <xf numFmtId="0" fontId="23" fillId="4" borderId="56" xfId="0" applyFont="1" applyFill="1" applyBorder="1" applyAlignment="1">
      <alignment horizontal="left" vertical="center" wrapText="1"/>
    </xf>
    <xf numFmtId="0" fontId="23" fillId="4" borderId="34" xfId="0" applyFont="1" applyFill="1" applyBorder="1" applyAlignment="1">
      <alignment horizontal="left" vertical="center" wrapText="1"/>
    </xf>
    <xf numFmtId="166" fontId="9" fillId="0" borderId="34" xfId="1" applyNumberFormat="1" applyFont="1" applyBorder="1" applyAlignment="1" applyProtection="1">
      <alignment horizontal="center" wrapText="1"/>
      <protection hidden="1"/>
    </xf>
    <xf numFmtId="166" fontId="9" fillId="0" borderId="10" xfId="1" applyNumberFormat="1" applyFont="1" applyBorder="1" applyAlignment="1" applyProtection="1">
      <alignment horizontal="center" wrapText="1"/>
      <protection hidden="1"/>
    </xf>
    <xf numFmtId="0" fontId="31" fillId="6" borderId="28" xfId="0" applyFont="1" applyFill="1" applyBorder="1" applyAlignment="1">
      <alignment horizontal="center" vertical="center" wrapText="1"/>
    </xf>
    <xf numFmtId="166" fontId="9" fillId="0" borderId="11" xfId="1" applyNumberFormat="1" applyFont="1" applyBorder="1" applyAlignment="1" applyProtection="1">
      <alignment horizontal="center" wrapText="1"/>
      <protection hidden="1"/>
    </xf>
    <xf numFmtId="0" fontId="9" fillId="0" borderId="5"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166" fontId="9" fillId="0" borderId="91" xfId="1" applyNumberFormat="1" applyFont="1" applyBorder="1" applyAlignment="1" applyProtection="1">
      <alignment horizontal="center" wrapText="1"/>
      <protection hidden="1"/>
    </xf>
    <xf numFmtId="166" fontId="9" fillId="0" borderId="94" xfId="1" applyNumberFormat="1" applyFont="1" applyBorder="1" applyAlignment="1" applyProtection="1">
      <alignment horizontal="center" wrapText="1"/>
      <protection hidden="1"/>
    </xf>
    <xf numFmtId="0" fontId="3" fillId="3" borderId="3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6" fillId="2" borderId="3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1" xfId="0" applyFont="1" applyFill="1" applyBorder="1" applyAlignment="1">
      <alignment horizontal="left" vertical="center" wrapText="1"/>
    </xf>
    <xf numFmtId="0" fontId="8" fillId="0" borderId="6" xfId="0" applyFont="1" applyBorder="1" applyAlignment="1" applyProtection="1">
      <alignment vertical="center" wrapText="1"/>
      <protection locked="0"/>
    </xf>
    <xf numFmtId="0" fontId="8" fillId="0" borderId="45" xfId="0" applyFont="1" applyBorder="1" applyAlignment="1" applyProtection="1">
      <alignment vertical="center" wrapText="1"/>
      <protection locked="0"/>
    </xf>
    <xf numFmtId="0" fontId="8" fillId="0" borderId="47" xfId="0" applyFont="1" applyBorder="1" applyAlignment="1" applyProtection="1">
      <alignment vertical="center" wrapText="1"/>
      <protection locked="0"/>
    </xf>
    <xf numFmtId="0" fontId="9" fillId="0" borderId="34" xfId="0" applyFont="1" applyBorder="1" applyAlignment="1" applyProtection="1">
      <alignment vertical="center" wrapText="1"/>
      <protection locked="0"/>
    </xf>
    <xf numFmtId="0" fontId="9" fillId="0" borderId="49" xfId="0" applyFont="1" applyBorder="1" applyAlignment="1" applyProtection="1">
      <alignment vertical="center" wrapText="1"/>
      <protection locked="0"/>
    </xf>
    <xf numFmtId="167" fontId="8" fillId="0" borderId="11" xfId="0" applyNumberFormat="1" applyFont="1" applyBorder="1" applyAlignment="1" applyProtection="1">
      <alignment vertical="center" wrapText="1"/>
      <protection locked="0"/>
    </xf>
    <xf numFmtId="167" fontId="8" fillId="0" borderId="34" xfId="0" applyNumberFormat="1" applyFont="1" applyBorder="1" applyAlignment="1" applyProtection="1">
      <alignment vertical="center" wrapText="1"/>
      <protection locked="0"/>
    </xf>
    <xf numFmtId="167" fontId="8" fillId="0" borderId="49" xfId="0" applyNumberFormat="1" applyFont="1" applyBorder="1" applyAlignment="1" applyProtection="1">
      <alignment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48" xfId="0" applyFont="1" applyBorder="1" applyAlignment="1">
      <alignment horizontal="left" vertical="center" wrapText="1"/>
    </xf>
    <xf numFmtId="0" fontId="7" fillId="0" borderId="26" xfId="0" applyFont="1" applyBorder="1" applyAlignment="1">
      <alignment horizontal="left" vertical="center" wrapText="1"/>
    </xf>
    <xf numFmtId="165" fontId="9" fillId="0" borderId="5" xfId="2" applyNumberFormat="1" applyFont="1" applyBorder="1" applyAlignment="1" applyProtection="1">
      <alignment vertical="center" wrapText="1"/>
      <protection locked="0"/>
    </xf>
    <xf numFmtId="165" fontId="9" fillId="0" borderId="11" xfId="2" applyNumberFormat="1" applyFont="1" applyBorder="1" applyAlignment="1" applyProtection="1">
      <alignment vertical="center" wrapText="1"/>
      <protection locked="0"/>
    </xf>
    <xf numFmtId="165" fontId="9" fillId="0" borderId="29" xfId="2" applyNumberFormat="1" applyFont="1" applyBorder="1" applyAlignment="1" applyProtection="1">
      <alignment vertical="center" wrapText="1"/>
      <protection locked="0"/>
    </xf>
    <xf numFmtId="0" fontId="36" fillId="0" borderId="5" xfId="0" applyFont="1" applyBorder="1" applyAlignment="1" applyProtection="1">
      <alignment horizontal="left" vertical="top" wrapText="1"/>
      <protection locked="0"/>
    </xf>
    <xf numFmtId="0" fontId="36" fillId="0" borderId="11" xfId="0" applyFont="1" applyBorder="1" applyAlignment="1" applyProtection="1">
      <alignment horizontal="left" vertical="top" wrapText="1"/>
      <protection locked="0"/>
    </xf>
    <xf numFmtId="0" fontId="36" fillId="0" borderId="29" xfId="0" applyFont="1" applyBorder="1" applyAlignment="1" applyProtection="1">
      <alignment horizontal="left" vertical="top" wrapText="1"/>
      <protection locked="0"/>
    </xf>
    <xf numFmtId="0" fontId="23" fillId="4" borderId="26" xfId="0" applyFont="1" applyFill="1" applyBorder="1" applyAlignment="1">
      <alignment horizontal="left" vertical="center" wrapText="1"/>
    </xf>
    <xf numFmtId="0" fontId="23" fillId="4" borderId="14" xfId="0" applyFont="1" applyFill="1" applyBorder="1" applyAlignment="1">
      <alignment horizontal="left" vertical="center" wrapText="1"/>
    </xf>
    <xf numFmtId="0" fontId="23" fillId="4" borderId="93" xfId="0" applyFont="1" applyFill="1" applyBorder="1" applyAlignment="1">
      <alignment horizontal="left" vertical="center" wrapText="1"/>
    </xf>
    <xf numFmtId="0" fontId="23" fillId="4" borderId="27" xfId="0" applyFont="1" applyFill="1" applyBorder="1" applyAlignment="1">
      <alignment horizontal="left" vertical="center" wrapText="1"/>
    </xf>
    <xf numFmtId="167" fontId="8" fillId="0" borderId="5" xfId="0" applyNumberFormat="1" applyFont="1" applyBorder="1" applyAlignment="1" applyProtection="1">
      <alignment horizontal="center" vertical="center" wrapText="1"/>
      <protection locked="0"/>
    </xf>
    <xf numFmtId="167" fontId="8" fillId="0" borderId="11" xfId="0" applyNumberFormat="1" applyFont="1" applyBorder="1" applyAlignment="1" applyProtection="1">
      <alignment horizontal="center" vertical="center" wrapText="1"/>
      <protection locked="0"/>
    </xf>
    <xf numFmtId="167" fontId="8" fillId="0" borderId="29" xfId="0" applyNumberFormat="1" applyFont="1" applyBorder="1" applyAlignment="1" applyProtection="1">
      <alignment horizontal="center" vertical="center" wrapText="1"/>
      <protection locked="0"/>
    </xf>
    <xf numFmtId="166" fontId="38" fillId="0" borderId="1" xfId="1" applyNumberFormat="1" applyFont="1" applyBorder="1" applyAlignment="1" applyProtection="1">
      <alignment horizontal="center" vertical="center" wrapText="1"/>
    </xf>
    <xf numFmtId="166" fontId="9" fillId="0" borderId="90" xfId="1" applyNumberFormat="1" applyFont="1" applyBorder="1" applyAlignment="1" applyProtection="1">
      <alignment horizontal="center" wrapText="1"/>
      <protection hidden="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166" fontId="8" fillId="0" borderId="11" xfId="1" applyNumberFormat="1" applyFont="1" applyBorder="1" applyAlignment="1" applyProtection="1">
      <alignment horizontal="center" wrapText="1"/>
      <protection hidden="1"/>
    </xf>
    <xf numFmtId="166" fontId="8" fillId="0" borderId="10" xfId="1" applyNumberFormat="1" applyFont="1" applyBorder="1" applyAlignment="1" applyProtection="1">
      <alignment horizontal="center" wrapText="1"/>
      <protection hidden="1"/>
    </xf>
    <xf numFmtId="0" fontId="5" fillId="2" borderId="30" xfId="0" applyFont="1" applyFill="1" applyBorder="1" applyAlignment="1">
      <alignment horizontal="left" vertical="center" wrapText="1"/>
    </xf>
    <xf numFmtId="0" fontId="10" fillId="0" borderId="52" xfId="0" applyFont="1" applyBorder="1" applyAlignment="1">
      <alignment vertical="center" wrapText="1"/>
    </xf>
    <xf numFmtId="0" fontId="10" fillId="0" borderId="7" xfId="0" applyFont="1" applyBorder="1" applyAlignment="1">
      <alignment vertical="center" wrapText="1"/>
    </xf>
    <xf numFmtId="0" fontId="10" fillId="0" borderId="53" xfId="0" applyFont="1" applyBorder="1" applyAlignment="1">
      <alignment vertical="center" wrapText="1"/>
    </xf>
    <xf numFmtId="0" fontId="8" fillId="0" borderId="30"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0" fontId="8" fillId="0" borderId="5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1" xfId="0" applyFont="1" applyBorder="1" applyAlignment="1" applyProtection="1">
      <alignment horizontal="left" vertical="top" wrapText="1"/>
      <protection locked="0"/>
    </xf>
    <xf numFmtId="0" fontId="5" fillId="2" borderId="5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28" fillId="0" borderId="107" xfId="0" applyFont="1" applyBorder="1" applyAlignment="1">
      <alignment vertical="center" wrapText="1"/>
    </xf>
    <xf numFmtId="0" fontId="28" fillId="0" borderId="108" xfId="0" applyFont="1" applyBorder="1" applyAlignment="1">
      <alignment vertical="center" wrapText="1"/>
    </xf>
    <xf numFmtId="0" fontId="28" fillId="0" borderId="109" xfId="0" applyFont="1" applyBorder="1" applyAlignment="1">
      <alignment vertical="center" wrapText="1"/>
    </xf>
    <xf numFmtId="0" fontId="28" fillId="0" borderId="104" xfId="0" applyFont="1" applyBorder="1" applyAlignment="1">
      <alignment vertical="center" wrapText="1"/>
    </xf>
    <xf numFmtId="0" fontId="28" fillId="0" borderId="34" xfId="0" applyFont="1" applyBorder="1" applyAlignment="1">
      <alignment vertical="center" wrapText="1"/>
    </xf>
    <xf numFmtId="0" fontId="28" fillId="0" borderId="10" xfId="0" applyFont="1" applyBorder="1" applyAlignment="1">
      <alignment vertical="center" wrapText="1"/>
    </xf>
    <xf numFmtId="166" fontId="8" fillId="0" borderId="11" xfId="1" applyNumberFormat="1" applyFont="1" applyBorder="1" applyAlignment="1" applyProtection="1">
      <alignment vertical="center" wrapText="1"/>
      <protection locked="0"/>
    </xf>
    <xf numFmtId="166" fontId="8" fillId="0" borderId="10" xfId="1" applyNumberFormat="1" applyFont="1" applyBorder="1" applyAlignment="1" applyProtection="1">
      <alignment vertical="center" wrapText="1"/>
      <protection locked="0"/>
    </xf>
    <xf numFmtId="166" fontId="8" fillId="0" borderId="110" xfId="1" applyNumberFormat="1" applyFont="1" applyBorder="1" applyAlignment="1" applyProtection="1">
      <alignment vertical="center" wrapText="1"/>
      <protection locked="0"/>
    </xf>
    <xf numFmtId="166" fontId="8" fillId="0" borderId="109" xfId="1" applyNumberFormat="1" applyFont="1" applyBorder="1" applyAlignment="1" applyProtection="1">
      <alignment vertical="center" wrapText="1"/>
      <protection locked="0"/>
    </xf>
    <xf numFmtId="166" fontId="8" fillId="0" borderId="90" xfId="1" applyNumberFormat="1" applyFont="1" applyBorder="1" applyAlignment="1" applyProtection="1">
      <alignment horizontal="center" wrapText="1"/>
      <protection hidden="1"/>
    </xf>
    <xf numFmtId="166" fontId="8" fillId="0" borderId="94" xfId="1" applyNumberFormat="1" applyFont="1" applyBorder="1" applyAlignment="1" applyProtection="1">
      <alignment horizontal="center" wrapText="1"/>
      <protection hidden="1"/>
    </xf>
    <xf numFmtId="0" fontId="2" fillId="0" borderId="0" xfId="0" applyFont="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10" fillId="0" borderId="104" xfId="0" applyFont="1" applyBorder="1" applyAlignment="1">
      <alignment vertical="center" wrapText="1"/>
    </xf>
    <xf numFmtId="0" fontId="10" fillId="0" borderId="34" xfId="0" applyFont="1" applyBorder="1" applyAlignment="1">
      <alignment vertical="center" wrapText="1"/>
    </xf>
    <xf numFmtId="0" fontId="10" fillId="0" borderId="10" xfId="0" applyFont="1" applyBorder="1" applyAlignment="1">
      <alignment vertical="center" wrapText="1"/>
    </xf>
    <xf numFmtId="0" fontId="10" fillId="0" borderId="30" xfId="0" applyFont="1" applyBorder="1" applyAlignment="1">
      <alignment vertical="center" wrapText="1"/>
    </xf>
    <xf numFmtId="0" fontId="10" fillId="0" borderId="0" xfId="0" applyFont="1" applyAlignment="1">
      <alignment vertical="center" wrapText="1"/>
    </xf>
    <xf numFmtId="0" fontId="10" fillId="0" borderId="31" xfId="0" applyFont="1" applyBorder="1" applyAlignment="1">
      <alignment vertical="center" wrapText="1"/>
    </xf>
    <xf numFmtId="0" fontId="28" fillId="0" borderId="30" xfId="0" applyFont="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28" fillId="0" borderId="31" xfId="0" applyFont="1" applyBorder="1" applyAlignment="1" applyProtection="1">
      <alignment horizontal="left" vertical="top" wrapText="1"/>
      <protection locked="0"/>
    </xf>
    <xf numFmtId="0" fontId="28" fillId="0" borderId="50"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51" xfId="0" applyFont="1" applyBorder="1" applyAlignment="1" applyProtection="1">
      <alignment horizontal="left" vertical="top" wrapText="1"/>
      <protection locked="0"/>
    </xf>
    <xf numFmtId="0" fontId="10" fillId="0" borderId="102" xfId="0" applyFont="1" applyBorder="1" applyAlignment="1">
      <alignment vertical="center" wrapText="1"/>
    </xf>
    <xf numFmtId="0" fontId="10" fillId="0" borderId="103" xfId="0" applyFont="1" applyBorder="1" applyAlignment="1">
      <alignment vertical="center" wrapText="1"/>
    </xf>
    <xf numFmtId="0" fontId="36" fillId="0" borderId="11" xfId="0" applyFont="1" applyBorder="1" applyAlignment="1">
      <alignment horizontal="center" vertical="center" wrapText="1"/>
    </xf>
    <xf numFmtId="0" fontId="36" fillId="0" borderId="34" xfId="0" applyFont="1" applyBorder="1" applyAlignment="1">
      <alignment horizontal="center" vertical="center" wrapText="1"/>
    </xf>
    <xf numFmtId="167" fontId="9" fillId="0" borderId="34" xfId="0" applyNumberFormat="1" applyFont="1" applyBorder="1" applyAlignment="1" applyProtection="1">
      <alignment horizontal="center" vertical="center" wrapText="1"/>
      <protection locked="0"/>
    </xf>
    <xf numFmtId="167" fontId="9" fillId="0" borderId="49" xfId="0" applyNumberFormat="1" applyFont="1" applyBorder="1" applyAlignment="1" applyProtection="1">
      <alignment horizontal="center" vertical="center" wrapText="1"/>
      <protection locked="0"/>
    </xf>
    <xf numFmtId="166" fontId="32" fillId="6" borderId="29" xfId="0" applyNumberFormat="1" applyFont="1" applyFill="1" applyBorder="1" applyAlignment="1">
      <alignment horizontal="center" vertical="center" wrapText="1"/>
    </xf>
    <xf numFmtId="0" fontId="32" fillId="6" borderId="5" xfId="0" applyFont="1" applyFill="1" applyBorder="1" applyAlignment="1">
      <alignment horizontal="center" vertical="center" wrapText="1"/>
    </xf>
    <xf numFmtId="166" fontId="32" fillId="6" borderId="5" xfId="0" applyNumberFormat="1" applyFont="1" applyFill="1" applyBorder="1" applyAlignment="1">
      <alignment horizontal="center" vertical="center" wrapText="1"/>
    </xf>
    <xf numFmtId="0" fontId="12" fillId="3" borderId="2" xfId="0" applyFont="1" applyFill="1" applyBorder="1"/>
    <xf numFmtId="0" fontId="12" fillId="3" borderId="3" xfId="0" applyFont="1" applyFill="1" applyBorder="1"/>
    <xf numFmtId="0" fontId="12" fillId="3" borderId="4" xfId="0" applyFont="1" applyFill="1" applyBorder="1"/>
    <xf numFmtId="0" fontId="18" fillId="2" borderId="35" xfId="0" applyFont="1" applyFill="1" applyBorder="1" applyAlignment="1">
      <alignment horizontal="center" wrapText="1"/>
    </xf>
    <xf numFmtId="0" fontId="18" fillId="2" borderId="36" xfId="0" applyFont="1" applyFill="1" applyBorder="1" applyAlignment="1">
      <alignment horizontal="center" wrapText="1"/>
    </xf>
    <xf numFmtId="0" fontId="18" fillId="2" borderId="17" xfId="0" applyFont="1" applyFill="1" applyBorder="1" applyAlignment="1">
      <alignment horizontal="center" wrapText="1"/>
    </xf>
    <xf numFmtId="0" fontId="18" fillId="2" borderId="12" xfId="0" applyFont="1" applyFill="1" applyBorder="1" applyAlignment="1">
      <alignment horizontal="center" wrapText="1"/>
    </xf>
    <xf numFmtId="0" fontId="18" fillId="2" borderId="18" xfId="0" applyFont="1" applyFill="1" applyBorder="1" applyAlignment="1">
      <alignment horizontal="center"/>
    </xf>
    <xf numFmtId="0" fontId="18" fillId="2" borderId="17" xfId="0" applyFont="1" applyFill="1" applyBorder="1" applyAlignment="1">
      <alignment horizontal="center"/>
    </xf>
    <xf numFmtId="0" fontId="18" fillId="2" borderId="20" xfId="0" applyFont="1" applyFill="1" applyBorder="1" applyAlignment="1">
      <alignment horizontal="center"/>
    </xf>
    <xf numFmtId="0" fontId="18" fillId="2" borderId="12" xfId="0" applyFont="1" applyFill="1" applyBorder="1" applyAlignment="1">
      <alignment horizontal="center"/>
    </xf>
    <xf numFmtId="0" fontId="18" fillId="2" borderId="19" xfId="0" applyFont="1" applyFill="1" applyBorder="1" applyAlignment="1">
      <alignment horizontal="center"/>
    </xf>
    <xf numFmtId="0" fontId="26" fillId="8" borderId="87" xfId="0" applyFont="1" applyFill="1" applyBorder="1" applyAlignment="1">
      <alignment horizontal="center" wrapText="1"/>
    </xf>
    <xf numFmtId="0" fontId="26" fillId="8" borderId="0" xfId="0" applyFont="1" applyFill="1" applyAlignment="1">
      <alignment horizontal="center" wrapText="1"/>
    </xf>
    <xf numFmtId="0" fontId="0" fillId="8" borderId="66" xfId="0" applyFill="1" applyBorder="1" applyAlignment="1">
      <alignment horizontal="center" wrapText="1"/>
    </xf>
    <xf numFmtId="0" fontId="0" fillId="8" borderId="68" xfId="0" applyFill="1" applyBorder="1" applyAlignment="1">
      <alignment horizontal="center" wrapText="1"/>
    </xf>
    <xf numFmtId="0" fontId="26" fillId="0" borderId="41" xfId="0" applyFont="1" applyBorder="1" applyAlignment="1">
      <alignment horizontal="center" wrapText="1"/>
    </xf>
    <xf numFmtId="0" fontId="26" fillId="0" borderId="43" xfId="0" applyFont="1" applyBorder="1" applyAlignment="1">
      <alignment horizontal="center" wrapText="1"/>
    </xf>
    <xf numFmtId="0" fontId="26" fillId="0" borderId="42" xfId="0" applyFont="1" applyBorder="1" applyAlignment="1">
      <alignment horizontal="center" wrapText="1"/>
    </xf>
    <xf numFmtId="0" fontId="21" fillId="4" borderId="39" xfId="0" applyFont="1" applyFill="1" applyBorder="1" applyAlignment="1">
      <alignment horizontal="center" vertical="center" wrapText="1"/>
    </xf>
    <xf numFmtId="16" fontId="0" fillId="7" borderId="39" xfId="0" quotePrefix="1" applyNumberFormat="1" applyFill="1" applyBorder="1" applyAlignment="1">
      <alignment horizontal="center"/>
    </xf>
    <xf numFmtId="0" fontId="0" fillId="7" borderId="41" xfId="0" applyFill="1" applyBorder="1" applyAlignment="1">
      <alignment horizontal="center"/>
    </xf>
    <xf numFmtId="0" fontId="0" fillId="7" borderId="42" xfId="0" applyFill="1" applyBorder="1" applyAlignment="1">
      <alignment horizontal="center"/>
    </xf>
    <xf numFmtId="0" fontId="0" fillId="8" borderId="41" xfId="0" quotePrefix="1" applyFill="1" applyBorder="1" applyAlignment="1">
      <alignment horizontal="center"/>
    </xf>
    <xf numFmtId="0" fontId="0" fillId="8" borderId="42" xfId="0" quotePrefix="1" applyFill="1" applyBorder="1" applyAlignment="1">
      <alignment horizontal="center"/>
    </xf>
    <xf numFmtId="0" fontId="0" fillId="8" borderId="41" xfId="0" applyFill="1" applyBorder="1" applyAlignment="1">
      <alignment horizontal="center"/>
    </xf>
    <xf numFmtId="0" fontId="0" fillId="8" borderId="42" xfId="0" applyFill="1"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12" fillId="7" borderId="8" xfId="0" applyFont="1" applyFill="1" applyBorder="1" applyAlignment="1">
      <alignment horizontal="center"/>
    </xf>
    <xf numFmtId="0" fontId="12" fillId="7" borderId="88" xfId="0" applyFont="1" applyFill="1" applyBorder="1" applyAlignment="1">
      <alignment horizontal="center"/>
    </xf>
    <xf numFmtId="0" fontId="26" fillId="0" borderId="89" xfId="0" quotePrefix="1" applyFont="1" applyBorder="1" applyAlignment="1">
      <alignment horizontal="center" wrapText="1"/>
    </xf>
    <xf numFmtId="0" fontId="26" fillId="0" borderId="8" xfId="0" quotePrefix="1" applyFont="1" applyBorder="1" applyAlignment="1">
      <alignment horizontal="center" wrapText="1"/>
    </xf>
    <xf numFmtId="0" fontId="26" fillId="0" borderId="88" xfId="0" quotePrefix="1" applyFont="1" applyBorder="1" applyAlignment="1">
      <alignment horizontal="center" wrapText="1"/>
    </xf>
    <xf numFmtId="0" fontId="26" fillId="7" borderId="89" xfId="0" quotePrefix="1" applyFont="1" applyFill="1" applyBorder="1" applyAlignment="1">
      <alignment horizontal="center" wrapText="1"/>
    </xf>
    <xf numFmtId="0" fontId="26" fillId="7" borderId="8" xfId="0" quotePrefix="1" applyFont="1" applyFill="1" applyBorder="1" applyAlignment="1">
      <alignment horizontal="center" wrapText="1"/>
    </xf>
    <xf numFmtId="0" fontId="26" fillId="7" borderId="88" xfId="0" quotePrefix="1" applyFont="1" applyFill="1" applyBorder="1" applyAlignment="1">
      <alignment horizontal="center" wrapText="1"/>
    </xf>
    <xf numFmtId="16" fontId="0" fillId="0" borderId="39" xfId="0" quotePrefix="1" applyNumberFormat="1" applyBorder="1" applyAlignment="1">
      <alignment horizontal="center"/>
    </xf>
    <xf numFmtId="0" fontId="34" fillId="0" borderId="70" xfId="0" applyFont="1" applyBorder="1" applyAlignment="1">
      <alignment horizontal="right"/>
    </xf>
    <xf numFmtId="0" fontId="34" fillId="0" borderId="1" xfId="0" applyFont="1" applyBorder="1" applyAlignment="1">
      <alignment horizontal="right"/>
    </xf>
    <xf numFmtId="0" fontId="34" fillId="0" borderId="69" xfId="0" applyFont="1" applyBorder="1" applyAlignment="1">
      <alignment horizontal="right"/>
    </xf>
    <xf numFmtId="0" fontId="21" fillId="4" borderId="39" xfId="0" applyFont="1" applyFill="1" applyBorder="1" applyAlignment="1">
      <alignment horizontal="center" vertical="center"/>
    </xf>
    <xf numFmtId="0" fontId="0" fillId="7" borderId="43" xfId="0" applyFill="1" applyBorder="1" applyAlignment="1">
      <alignment horizontal="center"/>
    </xf>
    <xf numFmtId="0" fontId="21" fillId="4" borderId="66" xfId="0" applyFont="1" applyFill="1" applyBorder="1" applyAlignment="1">
      <alignment horizontal="center" vertical="center" wrapText="1"/>
    </xf>
    <xf numFmtId="0" fontId="21" fillId="4" borderId="67" xfId="0" applyFont="1" applyFill="1" applyBorder="1" applyAlignment="1">
      <alignment horizontal="center" vertical="center" wrapText="1"/>
    </xf>
    <xf numFmtId="0" fontId="21" fillId="4" borderId="68" xfId="0" applyFont="1" applyFill="1" applyBorder="1" applyAlignment="1">
      <alignment horizontal="center" vertical="center" wrapText="1"/>
    </xf>
    <xf numFmtId="0" fontId="26" fillId="8" borderId="41" xfId="0" applyFont="1" applyFill="1" applyBorder="1" applyAlignment="1">
      <alignment horizontal="center" wrapText="1"/>
    </xf>
    <xf numFmtId="0" fontId="26" fillId="8" borderId="43" xfId="0" applyFont="1" applyFill="1" applyBorder="1" applyAlignment="1">
      <alignment horizontal="center" wrapText="1"/>
    </xf>
    <xf numFmtId="0" fontId="26" fillId="8" borderId="42" xfId="0" applyFont="1" applyFill="1" applyBorder="1" applyAlignment="1">
      <alignment horizontal="center" wrapText="1"/>
    </xf>
    <xf numFmtId="0" fontId="0" fillId="8" borderId="66" xfId="0" applyFill="1" applyBorder="1" applyAlignment="1">
      <alignment horizontal="center" vertical="center"/>
    </xf>
    <xf numFmtId="0" fontId="0" fillId="8" borderId="96" xfId="0" applyFill="1" applyBorder="1" applyAlignment="1">
      <alignment horizontal="center" vertical="center"/>
    </xf>
    <xf numFmtId="0" fontId="0" fillId="8" borderId="43" xfId="0" applyFill="1" applyBorder="1" applyAlignment="1">
      <alignment horizontal="center"/>
    </xf>
    <xf numFmtId="0" fontId="21" fillId="3" borderId="37" xfId="0" applyFont="1" applyFill="1" applyBorder="1" applyAlignment="1">
      <alignment horizontal="center" vertical="center"/>
    </xf>
    <xf numFmtId="0" fontId="21" fillId="3" borderId="30" xfId="0" applyFont="1" applyFill="1" applyBorder="1" applyAlignment="1">
      <alignment horizontal="center" vertical="center"/>
    </xf>
    <xf numFmtId="0" fontId="21" fillId="3" borderId="79" xfId="0" applyFont="1" applyFill="1" applyBorder="1" applyAlignment="1">
      <alignment horizontal="center" vertical="center"/>
    </xf>
    <xf numFmtId="0" fontId="12" fillId="7" borderId="89" xfId="0" applyFont="1" applyFill="1" applyBorder="1" applyAlignment="1">
      <alignment horizontal="center"/>
    </xf>
    <xf numFmtId="0" fontId="26" fillId="0" borderId="2" xfId="0" applyFont="1" applyBorder="1" applyAlignment="1">
      <alignment horizontal="center" wrapText="1"/>
    </xf>
    <xf numFmtId="0" fontId="26" fillId="0" borderId="3" xfId="0" applyFont="1" applyBorder="1" applyAlignment="1">
      <alignment horizontal="center" wrapText="1"/>
    </xf>
    <xf numFmtId="0" fontId="26" fillId="0" borderId="9" xfId="0" applyFont="1" applyBorder="1" applyAlignment="1">
      <alignment horizontal="center" wrapText="1"/>
    </xf>
    <xf numFmtId="0" fontId="26" fillId="0" borderId="38" xfId="0" applyFont="1" applyBorder="1" applyAlignment="1">
      <alignment horizontal="center" wrapText="1"/>
    </xf>
    <xf numFmtId="0" fontId="0" fillId="8" borderId="53" xfId="0" applyFill="1" applyBorder="1" applyAlignment="1">
      <alignment horizontal="center"/>
    </xf>
    <xf numFmtId="0" fontId="0" fillId="8" borderId="83" xfId="0" applyFill="1" applyBorder="1" applyAlignment="1">
      <alignment horizontal="center"/>
    </xf>
    <xf numFmtId="0" fontId="0" fillId="8" borderId="89" xfId="0" quotePrefix="1" applyFill="1" applyBorder="1" applyAlignment="1">
      <alignment horizontal="center"/>
    </xf>
    <xf numFmtId="0" fontId="0" fillId="8" borderId="88" xfId="0" quotePrefix="1" applyFill="1" applyBorder="1" applyAlignment="1">
      <alignment horizontal="center"/>
    </xf>
    <xf numFmtId="0" fontId="26" fillId="8" borderId="44" xfId="0"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36006C"/>
      <color rgb="FF6600CC"/>
      <color rgb="FF333399"/>
      <color rgb="FF362800"/>
      <color rgb="FFA50021"/>
      <color rgb="FFB00000"/>
      <color rgb="FFFFCC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6CB31-DD4F-4A21-BE56-BCB8727AADEC}">
  <sheetPr codeName="Sheet1">
    <tabColor theme="2" tint="-0.249977111117893"/>
  </sheetPr>
  <dimension ref="A1:C44"/>
  <sheetViews>
    <sheetView topLeftCell="A31" zoomScale="130" zoomScaleNormal="130" workbookViewId="0">
      <selection activeCell="C15" sqref="C15"/>
    </sheetView>
  </sheetViews>
  <sheetFormatPr defaultColWidth="8.7265625" defaultRowHeight="14.5" x14ac:dyDescent="0.35"/>
  <cols>
    <col min="1" max="1" width="3.54296875" style="104" customWidth="1"/>
    <col min="2" max="2" width="18.81640625" style="104" customWidth="1"/>
    <col min="3" max="3" width="64.54296875" style="104" customWidth="1"/>
    <col min="4" max="16384" width="8.7265625" style="104"/>
  </cols>
  <sheetData>
    <row r="1" spans="1:3" ht="23.5" x14ac:dyDescent="0.35">
      <c r="A1" s="179" t="s">
        <v>0</v>
      </c>
      <c r="B1" s="179"/>
      <c r="C1" s="179"/>
    </row>
    <row r="2" spans="1:3" ht="34.5" customHeight="1" x14ac:dyDescent="0.35">
      <c r="A2" s="174" t="s">
        <v>1</v>
      </c>
      <c r="B2" s="174"/>
      <c r="C2" s="174"/>
    </row>
    <row r="3" spans="1:3" x14ac:dyDescent="0.35">
      <c r="A3" s="132"/>
      <c r="B3" s="133" t="s">
        <v>2</v>
      </c>
      <c r="C3" s="133"/>
    </row>
    <row r="4" spans="1:3" x14ac:dyDescent="0.35">
      <c r="A4" s="132"/>
      <c r="B4" s="133" t="s">
        <v>3</v>
      </c>
      <c r="C4" s="133"/>
    </row>
    <row r="5" spans="1:3" x14ac:dyDescent="0.35">
      <c r="A5" s="132"/>
      <c r="B5" s="133" t="s">
        <v>4</v>
      </c>
      <c r="C5" s="133"/>
    </row>
    <row r="6" spans="1:3" x14ac:dyDescent="0.35">
      <c r="A6" s="132"/>
      <c r="B6" s="133" t="s">
        <v>5</v>
      </c>
      <c r="C6" s="133"/>
    </row>
    <row r="7" spans="1:3" x14ac:dyDescent="0.35">
      <c r="A7" s="132"/>
      <c r="B7" s="133"/>
      <c r="C7" s="133"/>
    </row>
    <row r="8" spans="1:3" ht="31" customHeight="1" x14ac:dyDescent="0.35">
      <c r="A8" s="180" t="s">
        <v>6</v>
      </c>
      <c r="B8" s="180"/>
      <c r="C8" s="180"/>
    </row>
    <row r="9" spans="1:3" x14ac:dyDescent="0.35">
      <c r="A9" s="132"/>
      <c r="B9" s="133"/>
      <c r="C9" s="133"/>
    </row>
    <row r="10" spans="1:3" ht="50.15" customHeight="1" x14ac:dyDescent="0.35">
      <c r="A10" s="174" t="s">
        <v>7</v>
      </c>
      <c r="B10" s="174"/>
      <c r="C10" s="174"/>
    </row>
    <row r="11" spans="1:3" ht="15" thickBot="1" x14ac:dyDescent="0.4">
      <c r="A11" s="132"/>
      <c r="B11" s="133"/>
      <c r="C11" s="133"/>
    </row>
    <row r="12" spans="1:3" ht="18.5" x14ac:dyDescent="0.35">
      <c r="A12" s="134" t="s">
        <v>8</v>
      </c>
      <c r="B12" s="135"/>
      <c r="C12" s="136"/>
    </row>
    <row r="13" spans="1:3" ht="14.5" customHeight="1" x14ac:dyDescent="0.35">
      <c r="A13" s="177" t="s">
        <v>9</v>
      </c>
      <c r="B13" s="178"/>
      <c r="C13" s="137" t="s">
        <v>10</v>
      </c>
    </row>
    <row r="14" spans="1:3" x14ac:dyDescent="0.35">
      <c r="A14" s="138">
        <v>1</v>
      </c>
      <c r="B14" s="139" t="s">
        <v>11</v>
      </c>
      <c r="C14" s="140" t="s">
        <v>12</v>
      </c>
    </row>
    <row r="15" spans="1:3" ht="163.5" customHeight="1" x14ac:dyDescent="0.35">
      <c r="A15" s="141"/>
      <c r="B15" s="142"/>
      <c r="C15" s="143" t="s">
        <v>13</v>
      </c>
    </row>
    <row r="16" spans="1:3" ht="75" customHeight="1" x14ac:dyDescent="0.35">
      <c r="A16" s="138">
        <v>2</v>
      </c>
      <c r="B16" s="144" t="s">
        <v>14</v>
      </c>
      <c r="C16" s="143" t="s">
        <v>15</v>
      </c>
    </row>
    <row r="17" spans="1:3" ht="43" customHeight="1" x14ac:dyDescent="0.35">
      <c r="A17" s="141">
        <v>3</v>
      </c>
      <c r="B17" s="139" t="s">
        <v>16</v>
      </c>
      <c r="C17" s="181" t="s">
        <v>17</v>
      </c>
    </row>
    <row r="18" spans="1:3" x14ac:dyDescent="0.35">
      <c r="A18" s="141">
        <v>4</v>
      </c>
      <c r="B18" s="144" t="s">
        <v>18</v>
      </c>
      <c r="C18" s="181"/>
    </row>
    <row r="19" spans="1:3" x14ac:dyDescent="0.35">
      <c r="A19" s="141">
        <v>5</v>
      </c>
      <c r="B19" s="144" t="s">
        <v>19</v>
      </c>
      <c r="C19" s="181"/>
    </row>
    <row r="20" spans="1:3" x14ac:dyDescent="0.35">
      <c r="A20" s="141">
        <v>6</v>
      </c>
      <c r="B20" s="144" t="s">
        <v>20</v>
      </c>
      <c r="C20" s="181"/>
    </row>
    <row r="21" spans="1:3" ht="43.5" x14ac:dyDescent="0.35">
      <c r="A21" s="141">
        <v>7</v>
      </c>
      <c r="B21" s="144" t="s">
        <v>21</v>
      </c>
      <c r="C21" s="181"/>
    </row>
    <row r="22" spans="1:3" ht="29" x14ac:dyDescent="0.35">
      <c r="A22" s="141">
        <v>8</v>
      </c>
      <c r="B22" s="144" t="s">
        <v>22</v>
      </c>
      <c r="C22" s="181"/>
    </row>
    <row r="23" spans="1:3" ht="247" thickBot="1" x14ac:dyDescent="0.4">
      <c r="A23" s="145">
        <v>9</v>
      </c>
      <c r="B23" s="146" t="s">
        <v>23</v>
      </c>
      <c r="C23" s="147" t="s">
        <v>24</v>
      </c>
    </row>
    <row r="24" spans="1:3" ht="15" thickBot="1" x14ac:dyDescent="0.4">
      <c r="A24" s="133"/>
      <c r="B24" s="133"/>
      <c r="C24" s="133"/>
    </row>
    <row r="25" spans="1:3" ht="18.5" x14ac:dyDescent="0.35">
      <c r="A25" s="134" t="s">
        <v>25</v>
      </c>
      <c r="B25" s="148"/>
      <c r="C25" s="149"/>
    </row>
    <row r="26" spans="1:3" x14ac:dyDescent="0.35">
      <c r="A26" s="150" t="s">
        <v>26</v>
      </c>
      <c r="B26" s="142"/>
      <c r="C26" s="140"/>
    </row>
    <row r="27" spans="1:3" x14ac:dyDescent="0.35">
      <c r="A27" s="177" t="s">
        <v>27</v>
      </c>
      <c r="B27" s="178"/>
      <c r="C27" s="137" t="s">
        <v>10</v>
      </c>
    </row>
    <row r="28" spans="1:3" ht="29" x14ac:dyDescent="0.35">
      <c r="A28" s="141"/>
      <c r="B28" s="151" t="s">
        <v>28</v>
      </c>
      <c r="C28" s="143" t="s">
        <v>29</v>
      </c>
    </row>
    <row r="29" spans="1:3" x14ac:dyDescent="0.35">
      <c r="A29" s="141"/>
      <c r="B29" s="142" t="s">
        <v>30</v>
      </c>
      <c r="C29" s="140" t="s">
        <v>31</v>
      </c>
    </row>
    <row r="30" spans="1:3" x14ac:dyDescent="0.35">
      <c r="A30" s="141"/>
      <c r="B30" s="142" t="s">
        <v>32</v>
      </c>
      <c r="C30" s="140" t="s">
        <v>33</v>
      </c>
    </row>
    <row r="31" spans="1:3" x14ac:dyDescent="0.35">
      <c r="A31" s="141"/>
      <c r="B31" s="142" t="s">
        <v>34</v>
      </c>
      <c r="C31" s="140" t="s">
        <v>31</v>
      </c>
    </row>
    <row r="32" spans="1:3" x14ac:dyDescent="0.35">
      <c r="A32" s="141"/>
      <c r="B32" s="142" t="s">
        <v>35</v>
      </c>
      <c r="C32" s="140" t="s">
        <v>36</v>
      </c>
    </row>
    <row r="33" spans="1:3" x14ac:dyDescent="0.35">
      <c r="A33" s="141"/>
      <c r="B33" s="142" t="s">
        <v>37</v>
      </c>
      <c r="C33" s="140" t="s">
        <v>38</v>
      </c>
    </row>
    <row r="34" spans="1:3" ht="29" x14ac:dyDescent="0.35">
      <c r="A34" s="141"/>
      <c r="B34" s="142" t="s">
        <v>39</v>
      </c>
      <c r="C34" s="143" t="s">
        <v>40</v>
      </c>
    </row>
    <row r="35" spans="1:3" ht="29" x14ac:dyDescent="0.35">
      <c r="A35" s="141"/>
      <c r="B35" s="142" t="s">
        <v>41</v>
      </c>
      <c r="C35" s="143" t="s">
        <v>42</v>
      </c>
    </row>
    <row r="36" spans="1:3" ht="43.5" x14ac:dyDescent="0.35">
      <c r="A36" s="141"/>
      <c r="B36" s="151" t="s">
        <v>43</v>
      </c>
      <c r="C36" s="143" t="s">
        <v>44</v>
      </c>
    </row>
    <row r="37" spans="1:3" x14ac:dyDescent="0.35">
      <c r="A37" s="141"/>
      <c r="B37" s="142"/>
      <c r="C37" s="140"/>
    </row>
    <row r="38" spans="1:3" ht="15" thickBot="1" x14ac:dyDescent="0.4">
      <c r="A38" s="145" t="s">
        <v>45</v>
      </c>
      <c r="B38" s="152"/>
      <c r="C38" s="153"/>
    </row>
    <row r="39" spans="1:3" ht="15" thickBot="1" x14ac:dyDescent="0.4">
      <c r="A39" s="133"/>
      <c r="B39" s="133"/>
      <c r="C39" s="133"/>
    </row>
    <row r="40" spans="1:3" ht="18.5" x14ac:dyDescent="0.35">
      <c r="A40" s="154" t="s">
        <v>46</v>
      </c>
      <c r="B40" s="155"/>
      <c r="C40" s="156"/>
    </row>
    <row r="41" spans="1:3" ht="33" customHeight="1" x14ac:dyDescent="0.35">
      <c r="A41" s="176" t="s">
        <v>47</v>
      </c>
      <c r="B41" s="174"/>
      <c r="C41" s="175"/>
    </row>
    <row r="42" spans="1:3" x14ac:dyDescent="0.35">
      <c r="A42" s="157">
        <v>1</v>
      </c>
      <c r="B42" s="133" t="s">
        <v>48</v>
      </c>
      <c r="C42" s="158"/>
    </row>
    <row r="43" spans="1:3" ht="30" customHeight="1" x14ac:dyDescent="0.35">
      <c r="A43" s="157">
        <v>2</v>
      </c>
      <c r="B43" s="174" t="s">
        <v>49</v>
      </c>
      <c r="C43" s="175"/>
    </row>
    <row r="44" spans="1:3" ht="15" thickBot="1" x14ac:dyDescent="0.4">
      <c r="A44" s="159">
        <v>3</v>
      </c>
      <c r="B44" s="160" t="s">
        <v>50</v>
      </c>
      <c r="C44" s="161"/>
    </row>
  </sheetData>
  <sheetProtection algorithmName="SHA-512" hashValue="3MHfY6ONc3ZKHUjkPWDrTonKgjVMCKE66tDY+5nsPtrh6UgIqhHiPk0X3mc+HPYKCifaQYJahKf8YVStAJUvDg==" saltValue="BPQaqATkEP8KhD0ydZOOhw==" spinCount="100000" sheet="1" objects="1" scenarios="1" selectLockedCells="1"/>
  <mergeCells count="9">
    <mergeCell ref="B43:C43"/>
    <mergeCell ref="A41:C41"/>
    <mergeCell ref="A27:B27"/>
    <mergeCell ref="A1:C1"/>
    <mergeCell ref="A10:C10"/>
    <mergeCell ref="A2:C2"/>
    <mergeCell ref="A8:C8"/>
    <mergeCell ref="A13:B13"/>
    <mergeCell ref="C17:C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B979A-13FC-4B86-B17E-B8BDA26E10AD}">
  <sheetPr codeName="Sheet2">
    <tabColor theme="3" tint="0.79998168889431442"/>
  </sheetPr>
  <dimension ref="A1:J120"/>
  <sheetViews>
    <sheetView topLeftCell="A117" zoomScale="130" zoomScaleNormal="130" zoomScaleSheetLayoutView="80" workbookViewId="0">
      <selection activeCell="A58" sqref="A58:J63"/>
    </sheetView>
  </sheetViews>
  <sheetFormatPr defaultColWidth="9.1796875" defaultRowHeight="14" x14ac:dyDescent="0.35"/>
  <cols>
    <col min="1" max="1" width="20.54296875" style="1" customWidth="1"/>
    <col min="2" max="9" width="6.54296875" style="1" customWidth="1"/>
    <col min="10" max="10" width="12.54296875" style="1" customWidth="1"/>
    <col min="11" max="16384" width="9.1796875" style="1"/>
  </cols>
  <sheetData>
    <row r="1" spans="1:10" ht="14.15" customHeight="1" thickBot="1" x14ac:dyDescent="0.4">
      <c r="A1" s="203" t="s">
        <v>51</v>
      </c>
      <c r="B1" s="204"/>
      <c r="C1" s="204"/>
      <c r="D1" s="204"/>
      <c r="E1" s="204"/>
      <c r="F1" s="204"/>
      <c r="G1" s="204"/>
      <c r="H1" s="204"/>
      <c r="I1" s="204"/>
      <c r="J1" s="205"/>
    </row>
    <row r="2" spans="1:10" ht="18" customHeight="1" thickBot="1" x14ac:dyDescent="0.4">
      <c r="A2" s="217" t="s">
        <v>52</v>
      </c>
      <c r="B2" s="218"/>
      <c r="C2" s="218"/>
      <c r="D2" s="218"/>
      <c r="E2" s="218"/>
      <c r="F2" s="218"/>
      <c r="G2" s="218"/>
      <c r="H2" s="218"/>
      <c r="I2" s="218"/>
      <c r="J2" s="219"/>
    </row>
    <row r="3" spans="1:10" ht="15" customHeight="1" x14ac:dyDescent="0.35">
      <c r="A3" s="206" t="s">
        <v>53</v>
      </c>
      <c r="B3" s="207"/>
      <c r="C3" s="207"/>
      <c r="D3" s="207"/>
      <c r="E3" s="207"/>
      <c r="F3" s="207"/>
      <c r="G3" s="207"/>
      <c r="H3" s="207"/>
      <c r="I3" s="207"/>
      <c r="J3" s="208"/>
    </row>
    <row r="4" spans="1:10" x14ac:dyDescent="0.35">
      <c r="A4" s="43" t="s">
        <v>54</v>
      </c>
      <c r="B4" s="209" t="s">
        <v>133</v>
      </c>
      <c r="C4" s="209"/>
      <c r="D4" s="209"/>
      <c r="E4" s="209"/>
      <c r="F4" s="209"/>
      <c r="G4" s="209"/>
      <c r="H4" s="209"/>
      <c r="I4" s="210"/>
      <c r="J4" s="211"/>
    </row>
    <row r="5" spans="1:10" x14ac:dyDescent="0.35">
      <c r="A5" s="44" t="s">
        <v>57</v>
      </c>
      <c r="B5" s="232"/>
      <c r="C5" s="232"/>
      <c r="D5" s="232"/>
      <c r="E5" s="232"/>
      <c r="F5" s="232"/>
      <c r="G5" s="232"/>
      <c r="H5" s="232"/>
      <c r="I5" s="233"/>
      <c r="J5" s="234"/>
    </row>
    <row r="6" spans="1:10" x14ac:dyDescent="0.35">
      <c r="A6" s="44" t="s">
        <v>167</v>
      </c>
      <c r="B6" s="214"/>
      <c r="C6" s="215"/>
      <c r="D6" s="215"/>
      <c r="E6" s="215"/>
      <c r="F6" s="215"/>
      <c r="G6" s="215"/>
      <c r="H6" s="215"/>
      <c r="I6" s="215"/>
      <c r="J6" s="216"/>
    </row>
    <row r="7" spans="1:10" ht="20.149999999999999" customHeight="1" x14ac:dyDescent="0.35">
      <c r="A7" s="44" t="s">
        <v>168</v>
      </c>
      <c r="B7" s="199"/>
      <c r="C7" s="212"/>
      <c r="D7" s="212"/>
      <c r="E7" s="212"/>
      <c r="F7" s="212"/>
      <c r="G7" s="212"/>
      <c r="H7" s="212"/>
      <c r="I7" s="212"/>
      <c r="J7" s="213"/>
    </row>
    <row r="8" spans="1:10" ht="50.15" customHeight="1" x14ac:dyDescent="0.35">
      <c r="A8" s="44" t="s">
        <v>169</v>
      </c>
      <c r="B8" s="198"/>
      <c r="C8" s="198"/>
      <c r="D8" s="198"/>
      <c r="E8" s="198"/>
      <c r="F8" s="198"/>
      <c r="G8" s="198"/>
      <c r="H8" s="198"/>
      <c r="I8" s="199"/>
      <c r="J8" s="200"/>
    </row>
    <row r="9" spans="1:10" ht="27" customHeight="1" x14ac:dyDescent="0.35">
      <c r="A9" s="44" t="s">
        <v>58</v>
      </c>
      <c r="B9" s="198"/>
      <c r="C9" s="198"/>
      <c r="D9" s="198"/>
      <c r="E9" s="198"/>
      <c r="F9" s="198"/>
      <c r="G9" s="198"/>
      <c r="H9" s="198"/>
      <c r="I9" s="199"/>
      <c r="J9" s="200"/>
    </row>
    <row r="10" spans="1:10" x14ac:dyDescent="0.35">
      <c r="A10" s="220" t="s">
        <v>59</v>
      </c>
      <c r="B10" s="286" t="s">
        <v>60</v>
      </c>
      <c r="C10" s="287"/>
      <c r="D10" s="287"/>
      <c r="E10" s="288"/>
      <c r="F10" s="288"/>
      <c r="G10" s="288"/>
      <c r="H10" s="288"/>
      <c r="I10" s="288"/>
      <c r="J10" s="289"/>
    </row>
    <row r="11" spans="1:10" x14ac:dyDescent="0.35">
      <c r="A11" s="221"/>
      <c r="B11" s="286" t="s">
        <v>61</v>
      </c>
      <c r="C11" s="287"/>
      <c r="D11" s="287"/>
      <c r="E11" s="288"/>
      <c r="F11" s="288"/>
      <c r="G11" s="288"/>
      <c r="H11" s="288"/>
      <c r="I11" s="288"/>
      <c r="J11" s="289"/>
    </row>
    <row r="12" spans="1:10" ht="31.5" x14ac:dyDescent="0.35">
      <c r="A12" s="44" t="s">
        <v>62</v>
      </c>
      <c r="B12" s="222"/>
      <c r="C12" s="222"/>
      <c r="D12" s="222"/>
      <c r="E12" s="222"/>
      <c r="F12" s="222"/>
      <c r="G12" s="222"/>
      <c r="H12" s="222"/>
      <c r="I12" s="223"/>
      <c r="J12" s="224"/>
    </row>
    <row r="13" spans="1:10" ht="34.5" x14ac:dyDescent="0.35">
      <c r="A13" s="44" t="s">
        <v>170</v>
      </c>
      <c r="B13" s="222"/>
      <c r="C13" s="222"/>
      <c r="D13" s="222"/>
      <c r="E13" s="222"/>
      <c r="F13" s="222"/>
      <c r="G13" s="222"/>
      <c r="H13" s="222"/>
      <c r="I13" s="223"/>
      <c r="J13" s="224"/>
    </row>
    <row r="14" spans="1:10" ht="103" customHeight="1" x14ac:dyDescent="0.35">
      <c r="A14" s="44" t="s">
        <v>171</v>
      </c>
      <c r="B14" s="225"/>
      <c r="C14" s="225"/>
      <c r="D14" s="225"/>
      <c r="E14" s="225"/>
      <c r="F14" s="225"/>
      <c r="G14" s="225"/>
      <c r="H14" s="225"/>
      <c r="I14" s="226"/>
      <c r="J14" s="227"/>
    </row>
    <row r="15" spans="1:10" x14ac:dyDescent="0.35">
      <c r="A15" s="192" t="s">
        <v>63</v>
      </c>
      <c r="B15" s="193"/>
      <c r="C15" s="193"/>
      <c r="D15" s="193"/>
      <c r="E15" s="193"/>
      <c r="F15" s="189" t="s">
        <v>64</v>
      </c>
      <c r="G15" s="189"/>
      <c r="H15" s="190" t="s">
        <v>65</v>
      </c>
      <c r="I15" s="190"/>
      <c r="J15" s="109" t="s">
        <v>66</v>
      </c>
    </row>
    <row r="16" spans="1:10" x14ac:dyDescent="0.35">
      <c r="A16" s="182" t="s">
        <v>166</v>
      </c>
      <c r="B16" s="183"/>
      <c r="C16" s="183"/>
      <c r="D16" s="183"/>
      <c r="E16" s="183"/>
      <c r="F16" s="184">
        <f>SUM('4.  Appeal Reach per Member'!AH6+'4.  Appeal Reach per Member'!AI6)</f>
        <v>0</v>
      </c>
      <c r="G16" s="184"/>
      <c r="H16" s="184">
        <f>SUM('4.  Appeal Reach per Member'!AJ6+'4.  Appeal Reach per Member'!AK6)</f>
        <v>0</v>
      </c>
      <c r="I16" s="184"/>
      <c r="J16" s="130">
        <f>F16+H16</f>
        <v>0</v>
      </c>
    </row>
    <row r="17" spans="1:10" x14ac:dyDescent="0.35">
      <c r="A17" s="182" t="s">
        <v>157</v>
      </c>
      <c r="B17" s="183"/>
      <c r="C17" s="183"/>
      <c r="D17" s="183"/>
      <c r="E17" s="183"/>
      <c r="F17" s="184">
        <f>SUM('4.  Appeal Reach per Member'!AH7+'4.  Appeal Reach per Member'!AI7)</f>
        <v>0</v>
      </c>
      <c r="G17" s="184"/>
      <c r="H17" s="184">
        <f>SUM('4.  Appeal Reach per Member'!AJ7+'4.  Appeal Reach per Member'!AK7)</f>
        <v>0</v>
      </c>
      <c r="I17" s="184"/>
      <c r="J17" s="130">
        <f t="shared" ref="J17:J25" si="0">F17+H17</f>
        <v>0</v>
      </c>
    </row>
    <row r="18" spans="1:10" x14ac:dyDescent="0.35">
      <c r="A18" s="182" t="s">
        <v>158</v>
      </c>
      <c r="B18" s="183"/>
      <c r="C18" s="183"/>
      <c r="D18" s="183"/>
      <c r="E18" s="183"/>
      <c r="F18" s="184">
        <f>SUM('4.  Appeal Reach per Member'!AH8+'4.  Appeal Reach per Member'!AI8)</f>
        <v>0</v>
      </c>
      <c r="G18" s="184"/>
      <c r="H18" s="184">
        <f>SUM('4.  Appeal Reach per Member'!AJ8+'4.  Appeal Reach per Member'!AK8)</f>
        <v>0</v>
      </c>
      <c r="I18" s="184"/>
      <c r="J18" s="130">
        <f t="shared" si="0"/>
        <v>0</v>
      </c>
    </row>
    <row r="19" spans="1:10" x14ac:dyDescent="0.35">
      <c r="A19" s="182" t="s">
        <v>159</v>
      </c>
      <c r="B19" s="183"/>
      <c r="C19" s="183"/>
      <c r="D19" s="183"/>
      <c r="E19" s="183"/>
      <c r="F19" s="184">
        <f>SUM('4.  Appeal Reach per Member'!AH9+'4.  Appeal Reach per Member'!AI9)</f>
        <v>0</v>
      </c>
      <c r="G19" s="184"/>
      <c r="H19" s="184">
        <f>SUM('4.  Appeal Reach per Member'!AJ9+'4.  Appeal Reach per Member'!AK9)</f>
        <v>0</v>
      </c>
      <c r="I19" s="184"/>
      <c r="J19" s="130">
        <f t="shared" ref="J19" si="1">F19+H19</f>
        <v>0</v>
      </c>
    </row>
    <row r="20" spans="1:10" x14ac:dyDescent="0.35">
      <c r="A20" s="182" t="s">
        <v>160</v>
      </c>
      <c r="B20" s="183"/>
      <c r="C20" s="183"/>
      <c r="D20" s="183"/>
      <c r="E20" s="183"/>
      <c r="F20" s="184">
        <f>SUM('4.  Appeal Reach per Member'!AH10+'4.  Appeal Reach per Member'!AI10)</f>
        <v>0</v>
      </c>
      <c r="G20" s="184"/>
      <c r="H20" s="184">
        <f>SUM('4.  Appeal Reach per Member'!AJ10+'4.  Appeal Reach per Member'!AK10)</f>
        <v>0</v>
      </c>
      <c r="I20" s="184"/>
      <c r="J20" s="130">
        <f t="shared" ref="J20" si="2">F20+H20</f>
        <v>0</v>
      </c>
    </row>
    <row r="21" spans="1:10" x14ac:dyDescent="0.35">
      <c r="A21" s="182" t="s">
        <v>161</v>
      </c>
      <c r="B21" s="183"/>
      <c r="C21" s="183"/>
      <c r="D21" s="183"/>
      <c r="E21" s="183"/>
      <c r="F21" s="184">
        <f>SUM('4.  Appeal Reach per Member'!AH11+'4.  Appeal Reach per Member'!AI11)</f>
        <v>0</v>
      </c>
      <c r="G21" s="184"/>
      <c r="H21" s="184">
        <f>SUM('4.  Appeal Reach per Member'!AJ11+'4.  Appeal Reach per Member'!AK11)</f>
        <v>0</v>
      </c>
      <c r="I21" s="184"/>
      <c r="J21" s="130">
        <f t="shared" ref="J21:J24" si="3">F21+H21</f>
        <v>0</v>
      </c>
    </row>
    <row r="22" spans="1:10" x14ac:dyDescent="0.35">
      <c r="A22" s="182" t="s">
        <v>162</v>
      </c>
      <c r="B22" s="183"/>
      <c r="C22" s="183"/>
      <c r="D22" s="183"/>
      <c r="E22" s="183"/>
      <c r="F22" s="184">
        <f>SUM('4.  Appeal Reach per Member'!AH12+'4.  Appeal Reach per Member'!AI12)</f>
        <v>0</v>
      </c>
      <c r="G22" s="184"/>
      <c r="H22" s="184">
        <f>SUM('4.  Appeal Reach per Member'!AJ12+'4.  Appeal Reach per Member'!AK12)</f>
        <v>0</v>
      </c>
      <c r="I22" s="184"/>
      <c r="J22" s="130">
        <f t="shared" si="3"/>
        <v>0</v>
      </c>
    </row>
    <row r="23" spans="1:10" x14ac:dyDescent="0.35">
      <c r="A23" s="182" t="s">
        <v>163</v>
      </c>
      <c r="B23" s="183"/>
      <c r="C23" s="183"/>
      <c r="D23" s="183"/>
      <c r="E23" s="183"/>
      <c r="F23" s="184">
        <f>SUM('4.  Appeal Reach per Member'!AH13+'4.  Appeal Reach per Member'!AI13)</f>
        <v>0</v>
      </c>
      <c r="G23" s="184"/>
      <c r="H23" s="184">
        <f>SUM('4.  Appeal Reach per Member'!AJ13+'4.  Appeal Reach per Member'!AK13)</f>
        <v>0</v>
      </c>
      <c r="I23" s="184"/>
      <c r="J23" s="130">
        <f t="shared" si="3"/>
        <v>0</v>
      </c>
    </row>
    <row r="24" spans="1:10" x14ac:dyDescent="0.35">
      <c r="A24" s="182" t="s">
        <v>164</v>
      </c>
      <c r="B24" s="183"/>
      <c r="C24" s="183"/>
      <c r="D24" s="183"/>
      <c r="E24" s="183"/>
      <c r="F24" s="184">
        <f>SUM('4.  Appeal Reach per Member'!AH14+'4.  Appeal Reach per Member'!AI14)</f>
        <v>0</v>
      </c>
      <c r="G24" s="184"/>
      <c r="H24" s="184">
        <f>SUM('4.  Appeal Reach per Member'!AJ14+'4.  Appeal Reach per Member'!AK14)</f>
        <v>0</v>
      </c>
      <c r="I24" s="184"/>
      <c r="J24" s="131">
        <f t="shared" si="3"/>
        <v>0</v>
      </c>
    </row>
    <row r="25" spans="1:10" x14ac:dyDescent="0.35">
      <c r="A25" s="182" t="s">
        <v>165</v>
      </c>
      <c r="B25" s="183"/>
      <c r="C25" s="183"/>
      <c r="D25" s="183"/>
      <c r="E25" s="183"/>
      <c r="F25" s="191">
        <f>SUM('4.  Appeal Reach per Member'!AH15+'4.  Appeal Reach per Member'!AI15)</f>
        <v>0</v>
      </c>
      <c r="G25" s="191"/>
      <c r="H25" s="191">
        <f>SUM('4.  Appeal Reach per Member'!AJ15+'4.  Appeal Reach per Member'!AK15)</f>
        <v>0</v>
      </c>
      <c r="I25" s="191"/>
      <c r="J25" s="131">
        <f t="shared" si="0"/>
        <v>0</v>
      </c>
    </row>
    <row r="26" spans="1:10" ht="15" customHeight="1" thickBot="1" x14ac:dyDescent="0.4">
      <c r="A26" s="187" t="s">
        <v>66</v>
      </c>
      <c r="B26" s="188"/>
      <c r="C26" s="188"/>
      <c r="D26" s="188"/>
      <c r="E26" s="188"/>
      <c r="F26" s="235">
        <f>SUM(F16:G25)</f>
        <v>0</v>
      </c>
      <c r="G26" s="235"/>
      <c r="H26" s="235">
        <f>SUM(H16:I25)</f>
        <v>0</v>
      </c>
      <c r="I26" s="235"/>
      <c r="J26" s="129">
        <f>SUM(J16:J25)</f>
        <v>0</v>
      </c>
    </row>
    <row r="27" spans="1:10" x14ac:dyDescent="0.35">
      <c r="A27" s="228" t="s">
        <v>67</v>
      </c>
      <c r="B27" s="229"/>
      <c r="C27" s="229"/>
      <c r="D27" s="229"/>
      <c r="E27" s="229"/>
      <c r="F27" s="229"/>
      <c r="G27" s="229"/>
      <c r="H27" s="229"/>
      <c r="I27" s="230"/>
      <c r="J27" s="231"/>
    </row>
    <row r="28" spans="1:10" ht="14.5" customHeight="1" x14ac:dyDescent="0.35">
      <c r="A28" s="196"/>
      <c r="B28" s="291" t="s">
        <v>64</v>
      </c>
      <c r="C28" s="291"/>
      <c r="D28" s="291"/>
      <c r="E28" s="291"/>
      <c r="F28" s="292" t="s">
        <v>65</v>
      </c>
      <c r="G28" s="292"/>
      <c r="H28" s="292"/>
      <c r="I28" s="292"/>
      <c r="J28" s="290" t="s">
        <v>66</v>
      </c>
    </row>
    <row r="29" spans="1:10" x14ac:dyDescent="0.35">
      <c r="A29" s="196"/>
      <c r="B29" s="291" t="s">
        <v>68</v>
      </c>
      <c r="C29" s="291"/>
      <c r="D29" s="291" t="s">
        <v>69</v>
      </c>
      <c r="E29" s="291"/>
      <c r="F29" s="291" t="s">
        <v>68</v>
      </c>
      <c r="G29" s="291"/>
      <c r="H29" s="291" t="s">
        <v>69</v>
      </c>
      <c r="I29" s="291"/>
      <c r="J29" s="290"/>
    </row>
    <row r="30" spans="1:10" ht="20.149999999999999" customHeight="1" x14ac:dyDescent="0.25">
      <c r="A30" s="49" t="s">
        <v>148</v>
      </c>
      <c r="B30" s="194">
        <f>'5. Appeal Reach per Sector'!AH6</f>
        <v>0</v>
      </c>
      <c r="C30" s="195"/>
      <c r="D30" s="197">
        <f>'5. Appeal Reach per Sector'!AI6</f>
        <v>0</v>
      </c>
      <c r="E30" s="195"/>
      <c r="F30" s="197">
        <f>'5. Appeal Reach per Sector'!AJ6</f>
        <v>0</v>
      </c>
      <c r="G30" s="195"/>
      <c r="H30" s="239">
        <f>'5. Appeal Reach per Sector'!AK6</f>
        <v>0</v>
      </c>
      <c r="I30" s="240"/>
      <c r="J30" s="103">
        <f>B30+D30+F30+H30</f>
        <v>0</v>
      </c>
    </row>
    <row r="31" spans="1:10" ht="20.149999999999999" customHeight="1" x14ac:dyDescent="0.25">
      <c r="A31" s="50" t="s">
        <v>149</v>
      </c>
      <c r="B31" s="194">
        <f>'5. Appeal Reach per Sector'!AH7</f>
        <v>0</v>
      </c>
      <c r="C31" s="195"/>
      <c r="D31" s="197">
        <f>'5. Appeal Reach per Sector'!AI7</f>
        <v>0</v>
      </c>
      <c r="E31" s="195"/>
      <c r="F31" s="197">
        <f>'5. Appeal Reach per Sector'!AJ7</f>
        <v>0</v>
      </c>
      <c r="G31" s="195"/>
      <c r="H31" s="239">
        <f>'5. Appeal Reach per Sector'!AK7</f>
        <v>0</v>
      </c>
      <c r="I31" s="240"/>
      <c r="J31" s="103">
        <f t="shared" ref="J31:J40" si="4">B31+D31+F31+H31</f>
        <v>0</v>
      </c>
    </row>
    <row r="32" spans="1:10" ht="20.149999999999999" customHeight="1" x14ac:dyDescent="0.25">
      <c r="A32" s="51" t="s">
        <v>150</v>
      </c>
      <c r="B32" s="194">
        <f>'5. Appeal Reach per Sector'!AH8</f>
        <v>0</v>
      </c>
      <c r="C32" s="195"/>
      <c r="D32" s="197">
        <f>'5. Appeal Reach per Sector'!AI8</f>
        <v>0</v>
      </c>
      <c r="E32" s="195"/>
      <c r="F32" s="197">
        <f>'5. Appeal Reach per Sector'!AJ8</f>
        <v>0</v>
      </c>
      <c r="G32" s="195"/>
      <c r="H32" s="239">
        <f>'5. Appeal Reach per Sector'!AK8</f>
        <v>0</v>
      </c>
      <c r="I32" s="240"/>
      <c r="J32" s="103">
        <f t="shared" si="4"/>
        <v>0</v>
      </c>
    </row>
    <row r="33" spans="1:10" ht="20.149999999999999" customHeight="1" x14ac:dyDescent="0.25">
      <c r="A33" s="51" t="s">
        <v>71</v>
      </c>
      <c r="B33" s="194">
        <f>'5. Appeal Reach per Sector'!AH9</f>
        <v>0</v>
      </c>
      <c r="C33" s="195"/>
      <c r="D33" s="197">
        <f>'5. Appeal Reach per Sector'!AI9</f>
        <v>0</v>
      </c>
      <c r="E33" s="195"/>
      <c r="F33" s="197">
        <f>'5. Appeal Reach per Sector'!AJ9</f>
        <v>0</v>
      </c>
      <c r="G33" s="195"/>
      <c r="H33" s="239">
        <f>'5. Appeal Reach per Sector'!AK9</f>
        <v>0</v>
      </c>
      <c r="I33" s="240"/>
      <c r="J33" s="103">
        <f t="shared" si="4"/>
        <v>0</v>
      </c>
    </row>
    <row r="34" spans="1:10" ht="20.149999999999999" customHeight="1" x14ac:dyDescent="0.25">
      <c r="A34" s="51" t="s">
        <v>128</v>
      </c>
      <c r="B34" s="194">
        <f>'5. Appeal Reach per Sector'!AH10</f>
        <v>0</v>
      </c>
      <c r="C34" s="195"/>
      <c r="D34" s="197">
        <f>'5. Appeal Reach per Sector'!AI10</f>
        <v>0</v>
      </c>
      <c r="E34" s="195"/>
      <c r="F34" s="197">
        <f>'5. Appeal Reach per Sector'!AJ10</f>
        <v>0</v>
      </c>
      <c r="G34" s="195"/>
      <c r="H34" s="239">
        <f>'5. Appeal Reach per Sector'!AK10</f>
        <v>0</v>
      </c>
      <c r="I34" s="240"/>
      <c r="J34" s="103">
        <f t="shared" si="4"/>
        <v>0</v>
      </c>
    </row>
    <row r="35" spans="1:10" ht="20.149999999999999" customHeight="1" x14ac:dyDescent="0.25">
      <c r="A35" s="51" t="s">
        <v>70</v>
      </c>
      <c r="B35" s="194">
        <f>'5. Appeal Reach per Sector'!AH11</f>
        <v>0</v>
      </c>
      <c r="C35" s="195"/>
      <c r="D35" s="197">
        <f>'5. Appeal Reach per Sector'!AI11</f>
        <v>0</v>
      </c>
      <c r="E35" s="195"/>
      <c r="F35" s="197">
        <f>'5. Appeal Reach per Sector'!AJ11</f>
        <v>0</v>
      </c>
      <c r="G35" s="195"/>
      <c r="H35" s="239">
        <f>'5. Appeal Reach per Sector'!AK11</f>
        <v>0</v>
      </c>
      <c r="I35" s="240"/>
      <c r="J35" s="103">
        <f t="shared" si="4"/>
        <v>0</v>
      </c>
    </row>
    <row r="36" spans="1:10" ht="20.149999999999999" customHeight="1" x14ac:dyDescent="0.25">
      <c r="A36" s="51" t="s">
        <v>155</v>
      </c>
      <c r="B36" s="197">
        <f>'5. Appeal Reach per Sector'!AH12</f>
        <v>0</v>
      </c>
      <c r="C36" s="195"/>
      <c r="D36" s="197">
        <f>'5. Appeal Reach per Sector'!AI12</f>
        <v>0</v>
      </c>
      <c r="E36" s="195"/>
      <c r="F36" s="197">
        <f>'5. Appeal Reach per Sector'!AJ12</f>
        <v>0</v>
      </c>
      <c r="G36" s="195"/>
      <c r="H36" s="197">
        <f>'5. Appeal Reach per Sector'!AK12</f>
        <v>0</v>
      </c>
      <c r="I36" s="195"/>
      <c r="J36" s="103">
        <f t="shared" ref="J36" si="5">B36+D36+F36+H36</f>
        <v>0</v>
      </c>
    </row>
    <row r="37" spans="1:10" ht="20.149999999999999" customHeight="1" x14ac:dyDescent="0.25">
      <c r="A37" s="51" t="s">
        <v>151</v>
      </c>
      <c r="B37" s="197">
        <f>'5. Appeal Reach per Sector'!AH13</f>
        <v>0</v>
      </c>
      <c r="C37" s="195"/>
      <c r="D37" s="197">
        <f>'5. Appeal Reach per Sector'!AI13</f>
        <v>0</v>
      </c>
      <c r="E37" s="195"/>
      <c r="F37" s="197">
        <f>'5. Appeal Reach per Sector'!AJ13</f>
        <v>0</v>
      </c>
      <c r="G37" s="195"/>
      <c r="H37" s="197">
        <f>'5. Appeal Reach per Sector'!AK13</f>
        <v>0</v>
      </c>
      <c r="I37" s="195"/>
      <c r="J37" s="103"/>
    </row>
    <row r="38" spans="1:10" ht="20.149999999999999" customHeight="1" x14ac:dyDescent="0.25">
      <c r="A38" s="51" t="s">
        <v>153</v>
      </c>
      <c r="B38" s="194">
        <f>'5. Appeal Reach per Sector'!AH14</f>
        <v>0</v>
      </c>
      <c r="C38" s="195"/>
      <c r="D38" s="197">
        <f>'5. Appeal Reach per Sector'!AI14</f>
        <v>0</v>
      </c>
      <c r="E38" s="195"/>
      <c r="F38" s="197">
        <f>'5. Appeal Reach per Sector'!AJ14</f>
        <v>0</v>
      </c>
      <c r="G38" s="195"/>
      <c r="H38" s="239">
        <f>'5. Appeal Reach per Sector'!AK14</f>
        <v>0</v>
      </c>
      <c r="I38" s="240"/>
      <c r="J38" s="103">
        <f t="shared" si="4"/>
        <v>0</v>
      </c>
    </row>
    <row r="39" spans="1:10" ht="20.149999999999999" customHeight="1" x14ac:dyDescent="0.25">
      <c r="A39" s="51" t="s">
        <v>154</v>
      </c>
      <c r="B39" s="194">
        <f>'5. Appeal Reach per Sector'!AH15</f>
        <v>0</v>
      </c>
      <c r="C39" s="195"/>
      <c r="D39" s="197">
        <f>'5. Appeal Reach per Sector'!AI15</f>
        <v>0</v>
      </c>
      <c r="E39" s="195"/>
      <c r="F39" s="197">
        <f>'5. Appeal Reach per Sector'!AJ15</f>
        <v>0</v>
      </c>
      <c r="G39" s="195"/>
      <c r="H39" s="239">
        <f>'5. Appeal Reach per Sector'!AK15</f>
        <v>0</v>
      </c>
      <c r="I39" s="240"/>
      <c r="J39" s="103">
        <f t="shared" si="4"/>
        <v>0</v>
      </c>
    </row>
    <row r="40" spans="1:10" ht="20.149999999999999" customHeight="1" x14ac:dyDescent="0.25">
      <c r="A40" s="125" t="s">
        <v>152</v>
      </c>
      <c r="B40" s="201">
        <f>'5. Appeal Reach per Sector'!AH16</f>
        <v>0</v>
      </c>
      <c r="C40" s="202"/>
      <c r="D40" s="236">
        <f>'5. Appeal Reach per Sector'!AI16</f>
        <v>0</v>
      </c>
      <c r="E40" s="202"/>
      <c r="F40" s="236">
        <f>'5. Appeal Reach per Sector'!AJ16</f>
        <v>0</v>
      </c>
      <c r="G40" s="202"/>
      <c r="H40" s="264">
        <f>'5. Appeal Reach per Sector'!AK16</f>
        <v>0</v>
      </c>
      <c r="I40" s="265"/>
      <c r="J40" s="126">
        <f t="shared" si="4"/>
        <v>0</v>
      </c>
    </row>
    <row r="41" spans="1:10" ht="20.149999999999999" customHeight="1" thickBot="1" x14ac:dyDescent="0.35">
      <c r="A41" s="127" t="s">
        <v>66</v>
      </c>
      <c r="B41" s="185">
        <f>SUM(B30:C40)</f>
        <v>0</v>
      </c>
      <c r="C41" s="186"/>
      <c r="D41" s="185">
        <f>SUM(D30:E40)</f>
        <v>0</v>
      </c>
      <c r="E41" s="186"/>
      <c r="F41" s="185">
        <f>SUM(F30:G40)</f>
        <v>0</v>
      </c>
      <c r="G41" s="186"/>
      <c r="H41" s="185">
        <f>SUM(H30:I40)</f>
        <v>0</v>
      </c>
      <c r="I41" s="186"/>
      <c r="J41" s="128">
        <f>SUM(J30:J40)</f>
        <v>0</v>
      </c>
    </row>
    <row r="42" spans="1:10" ht="15" customHeight="1" x14ac:dyDescent="0.35">
      <c r="A42" s="251" t="s">
        <v>72</v>
      </c>
      <c r="B42" s="252"/>
      <c r="C42" s="252"/>
      <c r="D42" s="252"/>
      <c r="E42" s="252"/>
      <c r="F42" s="252"/>
      <c r="G42" s="252"/>
      <c r="H42" s="252"/>
      <c r="I42" s="252"/>
      <c r="J42" s="253"/>
    </row>
    <row r="43" spans="1:10" ht="29.5" customHeight="1" x14ac:dyDescent="0.35">
      <c r="A43" s="275" t="s">
        <v>73</v>
      </c>
      <c r="B43" s="276"/>
      <c r="C43" s="276"/>
      <c r="D43" s="276"/>
      <c r="E43" s="276"/>
      <c r="F43" s="276"/>
      <c r="G43" s="276"/>
      <c r="H43" s="276"/>
      <c r="I43" s="276"/>
      <c r="J43" s="277"/>
    </row>
    <row r="44" spans="1:10" ht="25" customHeight="1" x14ac:dyDescent="0.35">
      <c r="A44" s="278"/>
      <c r="B44" s="279"/>
      <c r="C44" s="279"/>
      <c r="D44" s="279"/>
      <c r="E44" s="279"/>
      <c r="F44" s="279"/>
      <c r="G44" s="279"/>
      <c r="H44" s="279"/>
      <c r="I44" s="279"/>
      <c r="J44" s="280"/>
    </row>
    <row r="45" spans="1:10" ht="25" customHeight="1" x14ac:dyDescent="0.35">
      <c r="A45" s="278"/>
      <c r="B45" s="279"/>
      <c r="C45" s="279"/>
      <c r="D45" s="279"/>
      <c r="E45" s="279"/>
      <c r="F45" s="279"/>
      <c r="G45" s="279"/>
      <c r="H45" s="279"/>
      <c r="I45" s="279"/>
      <c r="J45" s="280"/>
    </row>
    <row r="46" spans="1:10" ht="25" customHeight="1" x14ac:dyDescent="0.35">
      <c r="A46" s="278"/>
      <c r="B46" s="279"/>
      <c r="C46" s="279"/>
      <c r="D46" s="279"/>
      <c r="E46" s="279"/>
      <c r="F46" s="279"/>
      <c r="G46" s="279"/>
      <c r="H46" s="279"/>
      <c r="I46" s="279"/>
      <c r="J46" s="280"/>
    </row>
    <row r="47" spans="1:10" ht="25" customHeight="1" x14ac:dyDescent="0.35">
      <c r="A47" s="278"/>
      <c r="B47" s="279"/>
      <c r="C47" s="279"/>
      <c r="D47" s="279"/>
      <c r="E47" s="279"/>
      <c r="F47" s="279"/>
      <c r="G47" s="279"/>
      <c r="H47" s="279"/>
      <c r="I47" s="279"/>
      <c r="J47" s="280"/>
    </row>
    <row r="48" spans="1:10" ht="25" customHeight="1" x14ac:dyDescent="0.35">
      <c r="A48" s="278"/>
      <c r="B48" s="279"/>
      <c r="C48" s="279"/>
      <c r="D48" s="279"/>
      <c r="E48" s="279"/>
      <c r="F48" s="279"/>
      <c r="G48" s="279"/>
      <c r="H48" s="279"/>
      <c r="I48" s="279"/>
      <c r="J48" s="280"/>
    </row>
    <row r="49" spans="1:10" ht="25" customHeight="1" x14ac:dyDescent="0.35">
      <c r="A49" s="278"/>
      <c r="B49" s="279"/>
      <c r="C49" s="279"/>
      <c r="D49" s="279"/>
      <c r="E49" s="279"/>
      <c r="F49" s="279"/>
      <c r="G49" s="279"/>
      <c r="H49" s="279"/>
      <c r="I49" s="279"/>
      <c r="J49" s="280"/>
    </row>
    <row r="50" spans="1:10" ht="25" customHeight="1" x14ac:dyDescent="0.35">
      <c r="A50" s="278"/>
      <c r="B50" s="279"/>
      <c r="C50" s="279"/>
      <c r="D50" s="279"/>
      <c r="E50" s="279"/>
      <c r="F50" s="279"/>
      <c r="G50" s="279"/>
      <c r="H50" s="279"/>
      <c r="I50" s="279"/>
      <c r="J50" s="280"/>
    </row>
    <row r="51" spans="1:10" ht="25" customHeight="1" x14ac:dyDescent="0.35">
      <c r="A51" s="278"/>
      <c r="B51" s="279"/>
      <c r="C51" s="279"/>
      <c r="D51" s="279"/>
      <c r="E51" s="279"/>
      <c r="F51" s="279"/>
      <c r="G51" s="279"/>
      <c r="H51" s="279"/>
      <c r="I51" s="279"/>
      <c r="J51" s="280"/>
    </row>
    <row r="52" spans="1:10" ht="25" customHeight="1" x14ac:dyDescent="0.35">
      <c r="A52" s="278"/>
      <c r="B52" s="279"/>
      <c r="C52" s="279"/>
      <c r="D52" s="279"/>
      <c r="E52" s="279"/>
      <c r="F52" s="279"/>
      <c r="G52" s="279"/>
      <c r="H52" s="279"/>
      <c r="I52" s="279"/>
      <c r="J52" s="280"/>
    </row>
    <row r="53" spans="1:10" ht="25" customHeight="1" x14ac:dyDescent="0.35">
      <c r="A53" s="278"/>
      <c r="B53" s="279"/>
      <c r="C53" s="279"/>
      <c r="D53" s="279"/>
      <c r="E53" s="279"/>
      <c r="F53" s="279"/>
      <c r="G53" s="279"/>
      <c r="H53" s="279"/>
      <c r="I53" s="279"/>
      <c r="J53" s="280"/>
    </row>
    <row r="54" spans="1:10" ht="25" customHeight="1" x14ac:dyDescent="0.35">
      <c r="A54" s="278"/>
      <c r="B54" s="279"/>
      <c r="C54" s="279"/>
      <c r="D54" s="279"/>
      <c r="E54" s="279"/>
      <c r="F54" s="279"/>
      <c r="G54" s="279"/>
      <c r="H54" s="279"/>
      <c r="I54" s="279"/>
      <c r="J54" s="280"/>
    </row>
    <row r="55" spans="1:10" ht="25" customHeight="1" x14ac:dyDescent="0.35">
      <c r="A55" s="281"/>
      <c r="B55" s="282"/>
      <c r="C55" s="282"/>
      <c r="D55" s="282"/>
      <c r="E55" s="282"/>
      <c r="F55" s="282"/>
      <c r="G55" s="282"/>
      <c r="H55" s="282"/>
      <c r="I55" s="282"/>
      <c r="J55" s="283"/>
    </row>
    <row r="56" spans="1:10" ht="15" customHeight="1" x14ac:dyDescent="0.35">
      <c r="A56" s="241" t="s">
        <v>74</v>
      </c>
      <c r="B56" s="207"/>
      <c r="C56" s="207"/>
      <c r="D56" s="207"/>
      <c r="E56" s="207"/>
      <c r="F56" s="207"/>
      <c r="G56" s="207"/>
      <c r="H56" s="207"/>
      <c r="I56" s="207"/>
      <c r="J56" s="208"/>
    </row>
    <row r="57" spans="1:10" ht="23.5" customHeight="1" x14ac:dyDescent="0.35">
      <c r="A57" s="242" t="s">
        <v>75</v>
      </c>
      <c r="B57" s="243"/>
      <c r="C57" s="243"/>
      <c r="D57" s="243"/>
      <c r="E57" s="243"/>
      <c r="F57" s="243"/>
      <c r="G57" s="243"/>
      <c r="H57" s="243"/>
      <c r="I57" s="243"/>
      <c r="J57" s="244"/>
    </row>
    <row r="58" spans="1:10" ht="20.149999999999999" customHeight="1" x14ac:dyDescent="0.35">
      <c r="A58" s="245"/>
      <c r="B58" s="246"/>
      <c r="C58" s="246"/>
      <c r="D58" s="246"/>
      <c r="E58" s="246"/>
      <c r="F58" s="246"/>
      <c r="G58" s="246"/>
      <c r="H58" s="246"/>
      <c r="I58" s="246"/>
      <c r="J58" s="247"/>
    </row>
    <row r="59" spans="1:10" ht="20.149999999999999" customHeight="1" x14ac:dyDescent="0.35">
      <c r="A59" s="245"/>
      <c r="B59" s="246"/>
      <c r="C59" s="246"/>
      <c r="D59" s="246"/>
      <c r="E59" s="246"/>
      <c r="F59" s="246"/>
      <c r="G59" s="246"/>
      <c r="H59" s="246"/>
      <c r="I59" s="246"/>
      <c r="J59" s="247"/>
    </row>
    <row r="60" spans="1:10" ht="20.149999999999999" customHeight="1" x14ac:dyDescent="0.35">
      <c r="A60" s="245"/>
      <c r="B60" s="246"/>
      <c r="C60" s="246"/>
      <c r="D60" s="246"/>
      <c r="E60" s="246"/>
      <c r="F60" s="246"/>
      <c r="G60" s="246"/>
      <c r="H60" s="246"/>
      <c r="I60" s="246"/>
      <c r="J60" s="247"/>
    </row>
    <row r="61" spans="1:10" ht="20.149999999999999" customHeight="1" x14ac:dyDescent="0.35">
      <c r="A61" s="245"/>
      <c r="B61" s="246"/>
      <c r="C61" s="246"/>
      <c r="D61" s="246"/>
      <c r="E61" s="246"/>
      <c r="F61" s="246"/>
      <c r="G61" s="246"/>
      <c r="H61" s="246"/>
      <c r="I61" s="246"/>
      <c r="J61" s="247"/>
    </row>
    <row r="62" spans="1:10" ht="20.149999999999999" customHeight="1" x14ac:dyDescent="0.35">
      <c r="A62" s="245"/>
      <c r="B62" s="246"/>
      <c r="C62" s="246"/>
      <c r="D62" s="246"/>
      <c r="E62" s="246"/>
      <c r="F62" s="246"/>
      <c r="G62" s="246"/>
      <c r="H62" s="246"/>
      <c r="I62" s="246"/>
      <c r="J62" s="247"/>
    </row>
    <row r="63" spans="1:10" ht="20.149999999999999" customHeight="1" x14ac:dyDescent="0.35">
      <c r="A63" s="248"/>
      <c r="B63" s="249"/>
      <c r="C63" s="249"/>
      <c r="D63" s="249"/>
      <c r="E63" s="249"/>
      <c r="F63" s="249"/>
      <c r="G63" s="249"/>
      <c r="H63" s="249"/>
      <c r="I63" s="249"/>
      <c r="J63" s="250"/>
    </row>
    <row r="64" spans="1:10" ht="15" customHeight="1" x14ac:dyDescent="0.35">
      <c r="A64" s="241" t="s">
        <v>76</v>
      </c>
      <c r="B64" s="207"/>
      <c r="C64" s="207"/>
      <c r="D64" s="207"/>
      <c r="E64" s="207"/>
      <c r="F64" s="207"/>
      <c r="G64" s="207"/>
      <c r="H64" s="207"/>
      <c r="I64" s="207"/>
      <c r="J64" s="208"/>
    </row>
    <row r="65" spans="1:10" ht="23.5" customHeight="1" x14ac:dyDescent="0.35">
      <c r="A65" s="242" t="s">
        <v>77</v>
      </c>
      <c r="B65" s="243"/>
      <c r="C65" s="243"/>
      <c r="D65" s="243"/>
      <c r="E65" s="243"/>
      <c r="F65" s="243"/>
      <c r="G65" s="243"/>
      <c r="H65" s="243"/>
      <c r="I65" s="243"/>
      <c r="J65" s="244"/>
    </row>
    <row r="66" spans="1:10" ht="20.149999999999999" customHeight="1" x14ac:dyDescent="0.35">
      <c r="A66" s="245"/>
      <c r="B66" s="246"/>
      <c r="C66" s="246"/>
      <c r="D66" s="246"/>
      <c r="E66" s="246"/>
      <c r="F66" s="246"/>
      <c r="G66" s="246"/>
      <c r="H66" s="246"/>
      <c r="I66" s="246"/>
      <c r="J66" s="247"/>
    </row>
    <row r="67" spans="1:10" ht="20.149999999999999" customHeight="1" x14ac:dyDescent="0.35">
      <c r="A67" s="245"/>
      <c r="B67" s="246"/>
      <c r="C67" s="246"/>
      <c r="D67" s="246"/>
      <c r="E67" s="246"/>
      <c r="F67" s="246"/>
      <c r="G67" s="246"/>
      <c r="H67" s="246"/>
      <c r="I67" s="246"/>
      <c r="J67" s="247"/>
    </row>
    <row r="68" spans="1:10" ht="20.149999999999999" customHeight="1" x14ac:dyDescent="0.35">
      <c r="A68" s="245"/>
      <c r="B68" s="246"/>
      <c r="C68" s="246"/>
      <c r="D68" s="246"/>
      <c r="E68" s="246"/>
      <c r="F68" s="246"/>
      <c r="G68" s="246"/>
      <c r="H68" s="246"/>
      <c r="I68" s="246"/>
      <c r="J68" s="247"/>
    </row>
    <row r="69" spans="1:10" ht="20.149999999999999" customHeight="1" x14ac:dyDescent="0.35">
      <c r="A69" s="245"/>
      <c r="B69" s="246"/>
      <c r="C69" s="246"/>
      <c r="D69" s="246"/>
      <c r="E69" s="246"/>
      <c r="F69" s="246"/>
      <c r="G69" s="246"/>
      <c r="H69" s="246"/>
      <c r="I69" s="246"/>
      <c r="J69" s="247"/>
    </row>
    <row r="70" spans="1:10" ht="20.149999999999999" customHeight="1" x14ac:dyDescent="0.35">
      <c r="A70" s="245"/>
      <c r="B70" s="246"/>
      <c r="C70" s="246"/>
      <c r="D70" s="246"/>
      <c r="E70" s="246"/>
      <c r="F70" s="246"/>
      <c r="G70" s="246"/>
      <c r="H70" s="246"/>
      <c r="I70" s="246"/>
      <c r="J70" s="247"/>
    </row>
    <row r="71" spans="1:10" ht="20.149999999999999" customHeight="1" x14ac:dyDescent="0.35">
      <c r="A71" s="248"/>
      <c r="B71" s="249"/>
      <c r="C71" s="249"/>
      <c r="D71" s="249"/>
      <c r="E71" s="249"/>
      <c r="F71" s="249"/>
      <c r="G71" s="249"/>
      <c r="H71" s="249"/>
      <c r="I71" s="249"/>
      <c r="J71" s="250"/>
    </row>
    <row r="72" spans="1:10" x14ac:dyDescent="0.35">
      <c r="A72" s="241" t="s">
        <v>78</v>
      </c>
      <c r="B72" s="207"/>
      <c r="C72" s="207"/>
      <c r="D72" s="207"/>
      <c r="E72" s="207"/>
      <c r="F72" s="207"/>
      <c r="G72" s="207"/>
      <c r="H72" s="207"/>
      <c r="I72" s="207"/>
      <c r="J72" s="208"/>
    </row>
    <row r="73" spans="1:10" ht="20.5" customHeight="1" x14ac:dyDescent="0.35">
      <c r="A73" s="242" t="s">
        <v>79</v>
      </c>
      <c r="B73" s="243"/>
      <c r="C73" s="243"/>
      <c r="D73" s="243"/>
      <c r="E73" s="243"/>
      <c r="F73" s="243"/>
      <c r="G73" s="243"/>
      <c r="H73" s="243"/>
      <c r="I73" s="243"/>
      <c r="J73" s="244"/>
    </row>
    <row r="74" spans="1:10" ht="20.149999999999999" customHeight="1" x14ac:dyDescent="0.35">
      <c r="A74" s="245"/>
      <c r="B74" s="246"/>
      <c r="C74" s="246"/>
      <c r="D74" s="246"/>
      <c r="E74" s="246"/>
      <c r="F74" s="246"/>
      <c r="G74" s="246"/>
      <c r="H74" s="246"/>
      <c r="I74" s="246"/>
      <c r="J74" s="247"/>
    </row>
    <row r="75" spans="1:10" ht="20.149999999999999" customHeight="1" x14ac:dyDescent="0.35">
      <c r="A75" s="245"/>
      <c r="B75" s="246"/>
      <c r="C75" s="246"/>
      <c r="D75" s="246"/>
      <c r="E75" s="246"/>
      <c r="F75" s="246"/>
      <c r="G75" s="246"/>
      <c r="H75" s="246"/>
      <c r="I75" s="246"/>
      <c r="J75" s="247"/>
    </row>
    <row r="76" spans="1:10" ht="20.149999999999999" customHeight="1" x14ac:dyDescent="0.35">
      <c r="A76" s="245"/>
      <c r="B76" s="246"/>
      <c r="C76" s="246"/>
      <c r="D76" s="246"/>
      <c r="E76" s="246"/>
      <c r="F76" s="246"/>
      <c r="G76" s="246"/>
      <c r="H76" s="246"/>
      <c r="I76" s="246"/>
      <c r="J76" s="247"/>
    </row>
    <row r="77" spans="1:10" ht="20.149999999999999" customHeight="1" x14ac:dyDescent="0.35">
      <c r="A77" s="245"/>
      <c r="B77" s="246"/>
      <c r="C77" s="246"/>
      <c r="D77" s="246"/>
      <c r="E77" s="246"/>
      <c r="F77" s="246"/>
      <c r="G77" s="246"/>
      <c r="H77" s="246"/>
      <c r="I77" s="246"/>
      <c r="J77" s="247"/>
    </row>
    <row r="78" spans="1:10" ht="20.149999999999999" customHeight="1" x14ac:dyDescent="0.35">
      <c r="A78" s="245"/>
      <c r="B78" s="246"/>
      <c r="C78" s="246"/>
      <c r="D78" s="246"/>
      <c r="E78" s="246"/>
      <c r="F78" s="246"/>
      <c r="G78" s="246"/>
      <c r="H78" s="246"/>
      <c r="I78" s="246"/>
      <c r="J78" s="247"/>
    </row>
    <row r="79" spans="1:10" ht="20.149999999999999" customHeight="1" x14ac:dyDescent="0.35">
      <c r="A79" s="248"/>
      <c r="B79" s="249"/>
      <c r="C79" s="249"/>
      <c r="D79" s="249"/>
      <c r="E79" s="249"/>
      <c r="F79" s="249"/>
      <c r="G79" s="249"/>
      <c r="H79" s="249"/>
      <c r="I79" s="249"/>
      <c r="J79" s="250"/>
    </row>
    <row r="80" spans="1:10" x14ac:dyDescent="0.35">
      <c r="A80" s="241" t="s">
        <v>80</v>
      </c>
      <c r="B80" s="207"/>
      <c r="C80" s="207"/>
      <c r="D80" s="207"/>
      <c r="E80" s="207"/>
      <c r="F80" s="207"/>
      <c r="G80" s="207"/>
      <c r="H80" s="207"/>
      <c r="I80" s="207"/>
      <c r="J80" s="208"/>
    </row>
    <row r="81" spans="1:10" s="2" customFormat="1" ht="32.5" customHeight="1" x14ac:dyDescent="0.35">
      <c r="A81" s="242" t="s">
        <v>81</v>
      </c>
      <c r="B81" s="243"/>
      <c r="C81" s="243"/>
      <c r="D81" s="243"/>
      <c r="E81" s="243"/>
      <c r="F81" s="243"/>
      <c r="G81" s="243"/>
      <c r="H81" s="243"/>
      <c r="I81" s="243"/>
      <c r="J81" s="244"/>
    </row>
    <row r="82" spans="1:10" ht="20.149999999999999" customHeight="1" x14ac:dyDescent="0.35">
      <c r="A82" s="245"/>
      <c r="B82" s="246"/>
      <c r="C82" s="246"/>
      <c r="D82" s="246"/>
      <c r="E82" s="246"/>
      <c r="F82" s="246"/>
      <c r="G82" s="246"/>
      <c r="H82" s="246"/>
      <c r="I82" s="246"/>
      <c r="J82" s="247"/>
    </row>
    <row r="83" spans="1:10" ht="20.149999999999999" customHeight="1" x14ac:dyDescent="0.35">
      <c r="A83" s="245"/>
      <c r="B83" s="246"/>
      <c r="C83" s="246"/>
      <c r="D83" s="246"/>
      <c r="E83" s="246"/>
      <c r="F83" s="246"/>
      <c r="G83" s="246"/>
      <c r="H83" s="246"/>
      <c r="I83" s="246"/>
      <c r="J83" s="247"/>
    </row>
    <row r="84" spans="1:10" ht="20.149999999999999" customHeight="1" x14ac:dyDescent="0.35">
      <c r="A84" s="245"/>
      <c r="B84" s="246"/>
      <c r="C84" s="246"/>
      <c r="D84" s="246"/>
      <c r="E84" s="246"/>
      <c r="F84" s="246"/>
      <c r="G84" s="246"/>
      <c r="H84" s="246"/>
      <c r="I84" s="246"/>
      <c r="J84" s="247"/>
    </row>
    <row r="85" spans="1:10" ht="20.149999999999999" customHeight="1" x14ac:dyDescent="0.35">
      <c r="A85" s="245"/>
      <c r="B85" s="246"/>
      <c r="C85" s="246"/>
      <c r="D85" s="246"/>
      <c r="E85" s="246"/>
      <c r="F85" s="246"/>
      <c r="G85" s="246"/>
      <c r="H85" s="246"/>
      <c r="I85" s="246"/>
      <c r="J85" s="247"/>
    </row>
    <row r="86" spans="1:10" ht="20.149999999999999" customHeight="1" x14ac:dyDescent="0.35">
      <c r="A86" s="245"/>
      <c r="B86" s="246"/>
      <c r="C86" s="246"/>
      <c r="D86" s="246"/>
      <c r="E86" s="246"/>
      <c r="F86" s="246"/>
      <c r="G86" s="246"/>
      <c r="H86" s="246"/>
      <c r="I86" s="246"/>
      <c r="J86" s="247"/>
    </row>
    <row r="87" spans="1:10" ht="20.149999999999999" customHeight="1" x14ac:dyDescent="0.35">
      <c r="A87" s="248"/>
      <c r="B87" s="249"/>
      <c r="C87" s="249"/>
      <c r="D87" s="249"/>
      <c r="E87" s="249"/>
      <c r="F87" s="249"/>
      <c r="G87" s="249"/>
      <c r="H87" s="249"/>
      <c r="I87" s="249"/>
      <c r="J87" s="250"/>
    </row>
    <row r="88" spans="1:10" x14ac:dyDescent="0.35">
      <c r="A88" s="241" t="s">
        <v>82</v>
      </c>
      <c r="B88" s="207"/>
      <c r="C88" s="207"/>
      <c r="D88" s="207"/>
      <c r="E88" s="207"/>
      <c r="F88" s="207"/>
      <c r="G88" s="207"/>
      <c r="H88" s="207"/>
      <c r="I88" s="207"/>
      <c r="J88" s="208"/>
    </row>
    <row r="89" spans="1:10" ht="41.5" customHeight="1" x14ac:dyDescent="0.35">
      <c r="A89" s="242" t="s">
        <v>83</v>
      </c>
      <c r="B89" s="243"/>
      <c r="C89" s="243"/>
      <c r="D89" s="243"/>
      <c r="E89" s="243"/>
      <c r="F89" s="243"/>
      <c r="G89" s="243"/>
      <c r="H89" s="243"/>
      <c r="I89" s="243"/>
      <c r="J89" s="244"/>
    </row>
    <row r="90" spans="1:10" ht="25" customHeight="1" x14ac:dyDescent="0.35">
      <c r="A90" s="245"/>
      <c r="B90" s="246"/>
      <c r="C90" s="246"/>
      <c r="D90" s="246"/>
      <c r="E90" s="246"/>
      <c r="F90" s="246"/>
      <c r="G90" s="246"/>
      <c r="H90" s="246"/>
      <c r="I90" s="246"/>
      <c r="J90" s="247"/>
    </row>
    <row r="91" spans="1:10" ht="25" customHeight="1" x14ac:dyDescent="0.35">
      <c r="A91" s="245"/>
      <c r="B91" s="246"/>
      <c r="C91" s="246"/>
      <c r="D91" s="246"/>
      <c r="E91" s="246"/>
      <c r="F91" s="246"/>
      <c r="G91" s="246"/>
      <c r="H91" s="246"/>
      <c r="I91" s="246"/>
      <c r="J91" s="247"/>
    </row>
    <row r="92" spans="1:10" ht="25" customHeight="1" x14ac:dyDescent="0.35">
      <c r="A92" s="245"/>
      <c r="B92" s="246"/>
      <c r="C92" s="246"/>
      <c r="D92" s="246"/>
      <c r="E92" s="246"/>
      <c r="F92" s="246"/>
      <c r="G92" s="246"/>
      <c r="H92" s="246"/>
      <c r="I92" s="246"/>
      <c r="J92" s="247"/>
    </row>
    <row r="93" spans="1:10" ht="25" customHeight="1" x14ac:dyDescent="0.35">
      <c r="A93" s="245"/>
      <c r="B93" s="246"/>
      <c r="C93" s="246"/>
      <c r="D93" s="246"/>
      <c r="E93" s="246"/>
      <c r="F93" s="246"/>
      <c r="G93" s="246"/>
      <c r="H93" s="246"/>
      <c r="I93" s="246"/>
      <c r="J93" s="247"/>
    </row>
    <row r="94" spans="1:10" ht="25" customHeight="1" x14ac:dyDescent="0.35">
      <c r="A94" s="248"/>
      <c r="B94" s="249"/>
      <c r="C94" s="249"/>
      <c r="D94" s="249"/>
      <c r="E94" s="249"/>
      <c r="F94" s="249"/>
      <c r="G94" s="249"/>
      <c r="H94" s="249"/>
      <c r="I94" s="249"/>
      <c r="J94" s="250"/>
    </row>
    <row r="95" spans="1:10" x14ac:dyDescent="0.35">
      <c r="A95" s="241" t="s">
        <v>84</v>
      </c>
      <c r="B95" s="207"/>
      <c r="C95" s="207"/>
      <c r="D95" s="207"/>
      <c r="E95" s="207"/>
      <c r="F95" s="207"/>
      <c r="G95" s="207"/>
      <c r="H95" s="207"/>
      <c r="I95" s="207"/>
      <c r="J95" s="208"/>
    </row>
    <row r="96" spans="1:10" ht="26.5" customHeight="1" x14ac:dyDescent="0.35">
      <c r="A96" s="242" t="s">
        <v>85</v>
      </c>
      <c r="B96" s="243"/>
      <c r="C96" s="243"/>
      <c r="D96" s="243"/>
      <c r="E96" s="243"/>
      <c r="F96" s="243"/>
      <c r="G96" s="243"/>
      <c r="H96" s="243"/>
      <c r="I96" s="243"/>
      <c r="J96" s="244"/>
    </row>
    <row r="97" spans="1:10" ht="30" customHeight="1" x14ac:dyDescent="0.35">
      <c r="A97" s="245"/>
      <c r="B97" s="266"/>
      <c r="C97" s="266"/>
      <c r="D97" s="266"/>
      <c r="E97" s="266"/>
      <c r="F97" s="266"/>
      <c r="G97" s="266"/>
      <c r="H97" s="266"/>
      <c r="I97" s="266"/>
      <c r="J97" s="267"/>
    </row>
    <row r="98" spans="1:10" ht="30" customHeight="1" x14ac:dyDescent="0.35">
      <c r="A98" s="268"/>
      <c r="B98" s="266"/>
      <c r="C98" s="266"/>
      <c r="D98" s="266"/>
      <c r="E98" s="266"/>
      <c r="F98" s="266"/>
      <c r="G98" s="266"/>
      <c r="H98" s="266"/>
      <c r="I98" s="266"/>
      <c r="J98" s="267"/>
    </row>
    <row r="99" spans="1:10" ht="30" customHeight="1" x14ac:dyDescent="0.35">
      <c r="A99" s="268"/>
      <c r="B99" s="266"/>
      <c r="C99" s="266"/>
      <c r="D99" s="266"/>
      <c r="E99" s="266"/>
      <c r="F99" s="266"/>
      <c r="G99" s="266"/>
      <c r="H99" s="266"/>
      <c r="I99" s="266"/>
      <c r="J99" s="267"/>
    </row>
    <row r="100" spans="1:10" ht="30" customHeight="1" x14ac:dyDescent="0.35">
      <c r="A100" s="268"/>
      <c r="B100" s="266"/>
      <c r="C100" s="266"/>
      <c r="D100" s="266"/>
      <c r="E100" s="266"/>
      <c r="F100" s="266"/>
      <c r="G100" s="266"/>
      <c r="H100" s="266"/>
      <c r="I100" s="266"/>
      <c r="J100" s="267"/>
    </row>
    <row r="101" spans="1:10" ht="30" customHeight="1" x14ac:dyDescent="0.35">
      <c r="A101" s="269"/>
      <c r="B101" s="270"/>
      <c r="C101" s="270"/>
      <c r="D101" s="270"/>
      <c r="E101" s="270"/>
      <c r="F101" s="270"/>
      <c r="G101" s="270"/>
      <c r="H101" s="270"/>
      <c r="I101" s="270"/>
      <c r="J101" s="271"/>
    </row>
    <row r="102" spans="1:10" ht="26.5" customHeight="1" x14ac:dyDescent="0.35">
      <c r="A102" s="242" t="s">
        <v>86</v>
      </c>
      <c r="B102" s="243"/>
      <c r="C102" s="243"/>
      <c r="D102" s="243"/>
      <c r="E102" s="243"/>
      <c r="F102" s="243"/>
      <c r="G102" s="243"/>
      <c r="H102" s="243"/>
      <c r="I102" s="243"/>
      <c r="J102" s="244"/>
    </row>
    <row r="103" spans="1:10" ht="20.149999999999999" customHeight="1" x14ac:dyDescent="0.35">
      <c r="A103" s="245"/>
      <c r="B103" s="246"/>
      <c r="C103" s="246"/>
      <c r="D103" s="246"/>
      <c r="E103" s="246"/>
      <c r="F103" s="246"/>
      <c r="G103" s="246"/>
      <c r="H103" s="246"/>
      <c r="I103" s="246"/>
      <c r="J103" s="247"/>
    </row>
    <row r="104" spans="1:10" ht="20.149999999999999" customHeight="1" x14ac:dyDescent="0.35">
      <c r="A104" s="245"/>
      <c r="B104" s="246"/>
      <c r="C104" s="246"/>
      <c r="D104" s="246"/>
      <c r="E104" s="246"/>
      <c r="F104" s="246"/>
      <c r="G104" s="246"/>
      <c r="H104" s="246"/>
      <c r="I104" s="246"/>
      <c r="J104" s="247"/>
    </row>
    <row r="105" spans="1:10" ht="20.149999999999999" customHeight="1" x14ac:dyDescent="0.35">
      <c r="A105" s="245"/>
      <c r="B105" s="246"/>
      <c r="C105" s="246"/>
      <c r="D105" s="246"/>
      <c r="E105" s="246"/>
      <c r="F105" s="246"/>
      <c r="G105" s="246"/>
      <c r="H105" s="246"/>
      <c r="I105" s="246"/>
      <c r="J105" s="247"/>
    </row>
    <row r="106" spans="1:10" ht="20.149999999999999" customHeight="1" x14ac:dyDescent="0.35">
      <c r="A106" s="245"/>
      <c r="B106" s="246"/>
      <c r="C106" s="246"/>
      <c r="D106" s="246"/>
      <c r="E106" s="246"/>
      <c r="F106" s="246"/>
      <c r="G106" s="246"/>
      <c r="H106" s="246"/>
      <c r="I106" s="246"/>
      <c r="J106" s="247"/>
    </row>
    <row r="107" spans="1:10" ht="20.149999999999999" customHeight="1" x14ac:dyDescent="0.35">
      <c r="A107" s="248"/>
      <c r="B107" s="249"/>
      <c r="C107" s="249"/>
      <c r="D107" s="249"/>
      <c r="E107" s="249"/>
      <c r="F107" s="249"/>
      <c r="G107" s="249"/>
      <c r="H107" s="249"/>
      <c r="I107" s="249"/>
      <c r="J107" s="250"/>
    </row>
    <row r="108" spans="1:10" x14ac:dyDescent="0.35">
      <c r="A108" s="241" t="s">
        <v>87</v>
      </c>
      <c r="B108" s="207"/>
      <c r="C108" s="207"/>
      <c r="D108" s="207"/>
      <c r="E108" s="207"/>
      <c r="F108" s="207"/>
      <c r="G108" s="207"/>
      <c r="H108" s="207"/>
      <c r="I108" s="207"/>
      <c r="J108" s="208"/>
    </row>
    <row r="109" spans="1:10" x14ac:dyDescent="0.35">
      <c r="A109" s="284" t="s">
        <v>88</v>
      </c>
      <c r="B109" s="243"/>
      <c r="C109" s="243"/>
      <c r="D109" s="243"/>
      <c r="E109" s="243"/>
      <c r="F109" s="243"/>
      <c r="G109" s="243"/>
      <c r="H109" s="243"/>
      <c r="I109" s="243"/>
      <c r="J109" s="285"/>
    </row>
    <row r="110" spans="1:10" ht="42" customHeight="1" x14ac:dyDescent="0.35">
      <c r="A110" s="272"/>
      <c r="B110" s="273"/>
      <c r="C110" s="273"/>
      <c r="D110" s="273"/>
      <c r="E110" s="274"/>
      <c r="F110" s="237" t="s">
        <v>89</v>
      </c>
      <c r="G110" s="238"/>
      <c r="H110" s="237" t="s">
        <v>90</v>
      </c>
      <c r="I110" s="238"/>
      <c r="J110" s="170" t="s">
        <v>91</v>
      </c>
    </row>
    <row r="111" spans="1:10" ht="26.15" customHeight="1" x14ac:dyDescent="0.35">
      <c r="A111" s="257" t="str">
        <f>A16</f>
        <v>Appeal lead</v>
      </c>
      <c r="B111" s="258"/>
      <c r="C111" s="258"/>
      <c r="D111" s="258"/>
      <c r="E111" s="259"/>
      <c r="F111" s="260"/>
      <c r="G111" s="261"/>
      <c r="H111" s="260"/>
      <c r="I111" s="261"/>
      <c r="J111" s="171"/>
    </row>
    <row r="112" spans="1:10" ht="26.15" customHeight="1" x14ac:dyDescent="0.35">
      <c r="A112" s="257" t="str">
        <f t="shared" ref="A112:A120" si="6">A17</f>
        <v>Requesting member 2</v>
      </c>
      <c r="B112" s="258"/>
      <c r="C112" s="258"/>
      <c r="D112" s="258"/>
      <c r="E112" s="259"/>
      <c r="F112" s="260"/>
      <c r="G112" s="261"/>
      <c r="H112" s="260"/>
      <c r="I112" s="261"/>
      <c r="J112" s="171"/>
    </row>
    <row r="113" spans="1:10" ht="26.15" customHeight="1" x14ac:dyDescent="0.35">
      <c r="A113" s="257" t="str">
        <f t="shared" si="6"/>
        <v>Requesting member 3</v>
      </c>
      <c r="B113" s="258"/>
      <c r="C113" s="258"/>
      <c r="D113" s="258"/>
      <c r="E113" s="259"/>
      <c r="F113" s="260"/>
      <c r="G113" s="261"/>
      <c r="H113" s="260"/>
      <c r="I113" s="261"/>
      <c r="J113" s="171"/>
    </row>
    <row r="114" spans="1:10" ht="26.15" customHeight="1" x14ac:dyDescent="0.35">
      <c r="A114" s="257" t="str">
        <f t="shared" si="6"/>
        <v>Requesting member 4</v>
      </c>
      <c r="B114" s="258"/>
      <c r="C114" s="258"/>
      <c r="D114" s="258"/>
      <c r="E114" s="259"/>
      <c r="F114" s="260"/>
      <c r="G114" s="261"/>
      <c r="H114" s="260"/>
      <c r="I114" s="261"/>
      <c r="J114" s="171"/>
    </row>
    <row r="115" spans="1:10" ht="26.15" customHeight="1" x14ac:dyDescent="0.35">
      <c r="A115" s="257" t="str">
        <f t="shared" si="6"/>
        <v>Requesting member 5</v>
      </c>
      <c r="B115" s="258"/>
      <c r="C115" s="258"/>
      <c r="D115" s="258"/>
      <c r="E115" s="259"/>
      <c r="F115" s="260"/>
      <c r="G115" s="261"/>
      <c r="H115" s="260"/>
      <c r="I115" s="261"/>
      <c r="J115" s="171"/>
    </row>
    <row r="116" spans="1:10" ht="26.15" customHeight="1" x14ac:dyDescent="0.35">
      <c r="A116" s="257" t="str">
        <f t="shared" si="6"/>
        <v>Requesting member 6</v>
      </c>
      <c r="B116" s="258"/>
      <c r="C116" s="258"/>
      <c r="D116" s="258"/>
      <c r="E116" s="259"/>
      <c r="F116" s="260"/>
      <c r="G116" s="261"/>
      <c r="H116" s="260"/>
      <c r="I116" s="261"/>
      <c r="J116" s="171"/>
    </row>
    <row r="117" spans="1:10" ht="26.15" customHeight="1" x14ac:dyDescent="0.35">
      <c r="A117" s="257" t="str">
        <f t="shared" si="6"/>
        <v>Requesting member 7</v>
      </c>
      <c r="B117" s="258"/>
      <c r="C117" s="258"/>
      <c r="D117" s="258"/>
      <c r="E117" s="259"/>
      <c r="F117" s="260"/>
      <c r="G117" s="261"/>
      <c r="H117" s="260"/>
      <c r="I117" s="261"/>
      <c r="J117" s="171"/>
    </row>
    <row r="118" spans="1:10" ht="26.15" customHeight="1" x14ac:dyDescent="0.35">
      <c r="A118" s="257" t="str">
        <f t="shared" si="6"/>
        <v>Requesting member 8</v>
      </c>
      <c r="B118" s="258"/>
      <c r="C118" s="258"/>
      <c r="D118" s="258"/>
      <c r="E118" s="259"/>
      <c r="F118" s="260"/>
      <c r="G118" s="261"/>
      <c r="H118" s="260"/>
      <c r="I118" s="261"/>
      <c r="J118" s="172"/>
    </row>
    <row r="119" spans="1:10" ht="26.15" customHeight="1" x14ac:dyDescent="0.35">
      <c r="A119" s="257" t="str">
        <f t="shared" si="6"/>
        <v>Requesting member 9</v>
      </c>
      <c r="B119" s="258"/>
      <c r="C119" s="258"/>
      <c r="D119" s="258"/>
      <c r="E119" s="259"/>
      <c r="F119" s="260"/>
      <c r="G119" s="261"/>
      <c r="H119" s="260"/>
      <c r="I119" s="261"/>
      <c r="J119" s="172"/>
    </row>
    <row r="120" spans="1:10" ht="26.15" customHeight="1" x14ac:dyDescent="0.35">
      <c r="A120" s="254" t="str">
        <f t="shared" si="6"/>
        <v>Requesting member 10</v>
      </c>
      <c r="B120" s="255"/>
      <c r="C120" s="255"/>
      <c r="D120" s="255"/>
      <c r="E120" s="256"/>
      <c r="F120" s="262"/>
      <c r="G120" s="263"/>
      <c r="H120" s="262"/>
      <c r="I120" s="263"/>
      <c r="J120" s="173"/>
    </row>
  </sheetData>
  <sheetProtection algorithmName="SHA-512" hashValue="NJCD341OVgLwVe4JpuJkYMXsrlK/STfgPW/I/AoOUij4yuLdgZ84EYxNXj9o3cCe8/Cges8x+Xp3zhEQc+CdXw==" saltValue="Hlu/0QkPlGsviPRCaR43kg==" spinCount="100000" sheet="1" selectLockedCells="1"/>
  <mergeCells count="168">
    <mergeCell ref="F114:G114"/>
    <mergeCell ref="H114:I114"/>
    <mergeCell ref="F115:G115"/>
    <mergeCell ref="H115:I115"/>
    <mergeCell ref="F116:G116"/>
    <mergeCell ref="H116:I116"/>
    <mergeCell ref="B36:C36"/>
    <mergeCell ref="D36:E36"/>
    <mergeCell ref="F36:G36"/>
    <mergeCell ref="H36:I36"/>
    <mergeCell ref="B37:C37"/>
    <mergeCell ref="D37:E37"/>
    <mergeCell ref="F37:G37"/>
    <mergeCell ref="H37:I37"/>
    <mergeCell ref="B10:D10"/>
    <mergeCell ref="B11:D11"/>
    <mergeCell ref="E10:J10"/>
    <mergeCell ref="E11:J11"/>
    <mergeCell ref="J28:J29"/>
    <mergeCell ref="B28:E28"/>
    <mergeCell ref="F28:I28"/>
    <mergeCell ref="B29:C29"/>
    <mergeCell ref="D29:E29"/>
    <mergeCell ref="F29:G29"/>
    <mergeCell ref="H29:I29"/>
    <mergeCell ref="B30:C30"/>
    <mergeCell ref="D30:E30"/>
    <mergeCell ref="F30:G30"/>
    <mergeCell ref="H30:I30"/>
    <mergeCell ref="H26:I26"/>
    <mergeCell ref="F40:G40"/>
    <mergeCell ref="H40:I40"/>
    <mergeCell ref="H110:I110"/>
    <mergeCell ref="A64:J64"/>
    <mergeCell ref="A65:J65"/>
    <mergeCell ref="A66:J71"/>
    <mergeCell ref="A56:J56"/>
    <mergeCell ref="A95:J95"/>
    <mergeCell ref="A96:J96"/>
    <mergeCell ref="A97:J101"/>
    <mergeCell ref="A102:J102"/>
    <mergeCell ref="A103:J107"/>
    <mergeCell ref="A110:E110"/>
    <mergeCell ref="A43:J43"/>
    <mergeCell ref="A44:J55"/>
    <mergeCell ref="A57:J57"/>
    <mergeCell ref="A82:J87"/>
    <mergeCell ref="A109:J109"/>
    <mergeCell ref="A81:J81"/>
    <mergeCell ref="A80:J80"/>
    <mergeCell ref="A73:J73"/>
    <mergeCell ref="A58:J63"/>
    <mergeCell ref="A74:J79"/>
    <mergeCell ref="A72:J72"/>
    <mergeCell ref="A120:E120"/>
    <mergeCell ref="A119:E119"/>
    <mergeCell ref="F119:G119"/>
    <mergeCell ref="H119:I119"/>
    <mergeCell ref="A112:E112"/>
    <mergeCell ref="A113:E113"/>
    <mergeCell ref="A117:E117"/>
    <mergeCell ref="F112:G112"/>
    <mergeCell ref="F111:G111"/>
    <mergeCell ref="F118:G118"/>
    <mergeCell ref="F120:G120"/>
    <mergeCell ref="A111:E111"/>
    <mergeCell ref="A118:E118"/>
    <mergeCell ref="H111:I111"/>
    <mergeCell ref="H118:I118"/>
    <mergeCell ref="H120:I120"/>
    <mergeCell ref="H112:I112"/>
    <mergeCell ref="F113:G113"/>
    <mergeCell ref="H113:I113"/>
    <mergeCell ref="F117:G117"/>
    <mergeCell ref="H117:I117"/>
    <mergeCell ref="A114:E114"/>
    <mergeCell ref="A115:E115"/>
    <mergeCell ref="A116:E116"/>
    <mergeCell ref="D38:E38"/>
    <mergeCell ref="D39:E39"/>
    <mergeCell ref="D40:E40"/>
    <mergeCell ref="B31:C31"/>
    <mergeCell ref="F110:G110"/>
    <mergeCell ref="H35:I35"/>
    <mergeCell ref="F35:G35"/>
    <mergeCell ref="F38:G38"/>
    <mergeCell ref="H38:I38"/>
    <mergeCell ref="F39:G39"/>
    <mergeCell ref="H39:I39"/>
    <mergeCell ref="F31:G31"/>
    <mergeCell ref="F32:G32"/>
    <mergeCell ref="F33:G33"/>
    <mergeCell ref="F34:G34"/>
    <mergeCell ref="H31:I31"/>
    <mergeCell ref="H32:I32"/>
    <mergeCell ref="H33:I33"/>
    <mergeCell ref="H34:I34"/>
    <mergeCell ref="A88:J88"/>
    <mergeCell ref="A89:J89"/>
    <mergeCell ref="A90:J94"/>
    <mergeCell ref="A108:J108"/>
    <mergeCell ref="A42:J42"/>
    <mergeCell ref="B8:J8"/>
    <mergeCell ref="B40:C40"/>
    <mergeCell ref="D31:E31"/>
    <mergeCell ref="D32:E32"/>
    <mergeCell ref="D33:E33"/>
    <mergeCell ref="D34:E34"/>
    <mergeCell ref="A1:J1"/>
    <mergeCell ref="A3:J3"/>
    <mergeCell ref="B4:J4"/>
    <mergeCell ref="B7:J7"/>
    <mergeCell ref="B9:J9"/>
    <mergeCell ref="B6:J6"/>
    <mergeCell ref="A2:J2"/>
    <mergeCell ref="A10:A11"/>
    <mergeCell ref="B12:J12"/>
    <mergeCell ref="B13:J13"/>
    <mergeCell ref="B14:J14"/>
    <mergeCell ref="A27:J27"/>
    <mergeCell ref="B5:J5"/>
    <mergeCell ref="B32:C32"/>
    <mergeCell ref="B33:C33"/>
    <mergeCell ref="B34:C34"/>
    <mergeCell ref="B35:C35"/>
    <mergeCell ref="F26:G26"/>
    <mergeCell ref="B41:C41"/>
    <mergeCell ref="D41:E41"/>
    <mergeCell ref="F41:G41"/>
    <mergeCell ref="H41:I41"/>
    <mergeCell ref="A26:E26"/>
    <mergeCell ref="F15:G15"/>
    <mergeCell ref="H15:I15"/>
    <mergeCell ref="F16:G16"/>
    <mergeCell ref="F17:G17"/>
    <mergeCell ref="F18:G18"/>
    <mergeCell ref="F23:G23"/>
    <mergeCell ref="F25:G25"/>
    <mergeCell ref="H16:I16"/>
    <mergeCell ref="H17:I17"/>
    <mergeCell ref="H18:I18"/>
    <mergeCell ref="H23:I23"/>
    <mergeCell ref="H25:I25"/>
    <mergeCell ref="A15:E15"/>
    <mergeCell ref="B38:C38"/>
    <mergeCell ref="B39:C39"/>
    <mergeCell ref="A28:A29"/>
    <mergeCell ref="D35:E35"/>
    <mergeCell ref="F19:G19"/>
    <mergeCell ref="F20:G20"/>
    <mergeCell ref="H19:I19"/>
    <mergeCell ref="H20:I20"/>
    <mergeCell ref="F21:G21"/>
    <mergeCell ref="H21:I21"/>
    <mergeCell ref="F22:G22"/>
    <mergeCell ref="H22:I22"/>
    <mergeCell ref="F24:G24"/>
    <mergeCell ref="H24:I24"/>
    <mergeCell ref="A25:E25"/>
    <mergeCell ref="A16:E16"/>
    <mergeCell ref="A17:E17"/>
    <mergeCell ref="A18:E18"/>
    <mergeCell ref="A19:E19"/>
    <mergeCell ref="A20:E20"/>
    <mergeCell ref="A21:E21"/>
    <mergeCell ref="A22:E22"/>
    <mergeCell ref="A23:E23"/>
    <mergeCell ref="A24:E24"/>
  </mergeCells>
  <dataValidations count="1">
    <dataValidation type="date" allowBlank="1" showInputMessage="1" showErrorMessage="1" promptTitle="Date of Report" prompt="Date of Report should be within the Project Period unless it is the Final Report.  The last valid date is the deadline of your Final Report." sqref="B5:J5" xr:uid="{98857090-5171-489C-941C-39F87EB0DC90}">
      <formula1>E10</formula1>
      <formula2>E11+60</formula2>
    </dataValidation>
  </dataValidations>
  <printOptions horizontalCentered="1"/>
  <pageMargins left="0.51181102362204722" right="0.51181102362204722" top="0.74803149606299213" bottom="0.55118110236220474" header="0.31496062992125984" footer="0.31496062992125984"/>
  <pageSetup paperSize="9" orientation="portrait" verticalDpi="0" r:id="rId1"/>
  <headerFooter>
    <oddHeader>&amp;R&amp;G</oddHeader>
  </headerFooter>
  <rowBreaks count="3" manualBreakCount="3">
    <brk id="41" max="16383" man="1"/>
    <brk id="79" max="16383" man="1"/>
    <brk id="107" max="16383" man="1"/>
  </row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6147160C-E3AF-47BD-98A3-65883519F22E}">
          <x14:formula1>
            <xm:f>Fields!$A$7:$A$10</xm:f>
          </x14:formula1>
          <xm:sqref>B4:J4</xm:sqref>
        </x14:dataValidation>
        <x14:dataValidation type="list" allowBlank="1" showInputMessage="1" showErrorMessage="1" xr:uid="{E882213E-59EC-45A2-A2F7-AE9FC3D6A7E1}">
          <x14:formula1>
            <xm:f>Fields!$A$24:$A$26</xm:f>
          </x14:formula1>
          <xm:sqref>J111:J120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927B-D6C2-4226-AD55-284007ED3B43}">
  <sheetPr codeName="Sheet3">
    <tabColor theme="8" tint="0.39997558519241921"/>
  </sheetPr>
  <dimension ref="A1:I45"/>
  <sheetViews>
    <sheetView zoomScale="110" zoomScaleNormal="110" workbookViewId="0">
      <selection activeCell="D29" sqref="D29"/>
    </sheetView>
  </sheetViews>
  <sheetFormatPr defaultColWidth="9.1796875" defaultRowHeight="14.5" x14ac:dyDescent="0.35"/>
  <cols>
    <col min="1" max="1" width="3.54296875" customWidth="1"/>
    <col min="2" max="2" width="22.54296875" customWidth="1"/>
    <col min="3" max="3" width="10.54296875" customWidth="1"/>
    <col min="4" max="9" width="15.54296875" customWidth="1"/>
  </cols>
  <sheetData>
    <row r="1" spans="1:9" ht="18" customHeight="1" thickBot="1" x14ac:dyDescent="0.4">
      <c r="A1" s="42" t="s">
        <v>93</v>
      </c>
      <c r="B1" s="41"/>
      <c r="C1" s="39"/>
      <c r="D1" s="39"/>
      <c r="E1" s="39"/>
      <c r="F1" s="39"/>
      <c r="G1" s="39"/>
      <c r="H1" s="39"/>
      <c r="I1" s="40"/>
    </row>
    <row r="2" spans="1:9" ht="29.5" customHeight="1" x14ac:dyDescent="0.35">
      <c r="A2" s="300" t="s">
        <v>94</v>
      </c>
      <c r="B2" s="301"/>
      <c r="C2" s="296" t="s">
        <v>95</v>
      </c>
      <c r="D2" s="298" t="s">
        <v>96</v>
      </c>
      <c r="E2" s="298" t="s">
        <v>97</v>
      </c>
      <c r="F2" s="301" t="s">
        <v>98</v>
      </c>
      <c r="G2" s="301"/>
      <c r="H2" s="301"/>
      <c r="I2" s="304"/>
    </row>
    <row r="3" spans="1:9" ht="29.5" customHeight="1" x14ac:dyDescent="0.35">
      <c r="A3" s="302"/>
      <c r="B3" s="303"/>
      <c r="C3" s="297"/>
      <c r="D3" s="299"/>
      <c r="E3" s="299"/>
      <c r="F3" s="52" t="s">
        <v>99</v>
      </c>
      <c r="G3" s="52" t="s">
        <v>100</v>
      </c>
      <c r="H3" s="52" t="s">
        <v>101</v>
      </c>
      <c r="I3" s="53" t="s">
        <v>102</v>
      </c>
    </row>
    <row r="4" spans="1:9" ht="25" customHeight="1" thickBot="1" x14ac:dyDescent="0.5">
      <c r="A4" s="17" t="s">
        <v>103</v>
      </c>
      <c r="B4" s="9"/>
      <c r="C4" s="9"/>
      <c r="D4" s="10">
        <f>SUM(F4:I4)</f>
        <v>0</v>
      </c>
      <c r="E4" s="10"/>
      <c r="F4" s="10"/>
      <c r="G4" s="10"/>
      <c r="H4" s="10"/>
      <c r="I4" s="18"/>
    </row>
    <row r="5" spans="1:9" ht="15" thickBot="1" x14ac:dyDescent="0.4">
      <c r="A5" s="19"/>
      <c r="B5" s="11"/>
      <c r="C5" s="11"/>
      <c r="D5" s="12"/>
      <c r="E5" s="12"/>
      <c r="F5" s="12"/>
      <c r="G5" s="12"/>
      <c r="H5" s="12"/>
      <c r="I5" s="20"/>
    </row>
    <row r="6" spans="1:9" ht="15" thickBot="1" x14ac:dyDescent="0.4">
      <c r="A6" s="293" t="s">
        <v>104</v>
      </c>
      <c r="B6" s="294"/>
      <c r="C6" s="294"/>
      <c r="D6" s="294"/>
      <c r="E6" s="294"/>
      <c r="F6" s="294"/>
      <c r="G6" s="294"/>
      <c r="H6" s="294"/>
      <c r="I6" s="295"/>
    </row>
    <row r="7" spans="1:9" x14ac:dyDescent="0.35">
      <c r="A7" s="21">
        <v>1</v>
      </c>
      <c r="B7" s="13" t="s">
        <v>94</v>
      </c>
      <c r="C7" s="13"/>
      <c r="D7" s="8">
        <f t="shared" ref="D7:D26" si="0">SUM(E7:I7)</f>
        <v>0</v>
      </c>
      <c r="E7" s="8"/>
      <c r="F7" s="8"/>
      <c r="G7" s="8"/>
      <c r="H7" s="8"/>
      <c r="I7" s="22"/>
    </row>
    <row r="8" spans="1:9" x14ac:dyDescent="0.35">
      <c r="A8" s="23">
        <v>2</v>
      </c>
      <c r="B8" s="6" t="s">
        <v>94</v>
      </c>
      <c r="C8" s="6"/>
      <c r="D8" s="7">
        <f t="shared" si="0"/>
        <v>0</v>
      </c>
      <c r="E8" s="7"/>
      <c r="F8" s="7"/>
      <c r="G8" s="7"/>
      <c r="H8" s="7"/>
      <c r="I8" s="24"/>
    </row>
    <row r="9" spans="1:9" x14ac:dyDescent="0.35">
      <c r="A9" s="23">
        <v>3</v>
      </c>
      <c r="B9" s="6" t="s">
        <v>94</v>
      </c>
      <c r="C9" s="6"/>
      <c r="D9" s="7">
        <f t="shared" si="0"/>
        <v>0</v>
      </c>
      <c r="E9" s="7"/>
      <c r="F9" s="7"/>
      <c r="G9" s="7"/>
      <c r="H9" s="7"/>
      <c r="I9" s="24"/>
    </row>
    <row r="10" spans="1:9" x14ac:dyDescent="0.35">
      <c r="A10" s="23">
        <v>4</v>
      </c>
      <c r="B10" s="6" t="s">
        <v>94</v>
      </c>
      <c r="C10" s="6"/>
      <c r="D10" s="7">
        <f t="shared" si="0"/>
        <v>0</v>
      </c>
      <c r="E10" s="7"/>
      <c r="F10" s="7"/>
      <c r="G10" s="7"/>
      <c r="H10" s="7"/>
      <c r="I10" s="24"/>
    </row>
    <row r="11" spans="1:9" x14ac:dyDescent="0.35">
      <c r="A11" s="23">
        <v>5</v>
      </c>
      <c r="B11" s="6" t="s">
        <v>94</v>
      </c>
      <c r="C11" s="6"/>
      <c r="D11" s="7">
        <f t="shared" si="0"/>
        <v>0</v>
      </c>
      <c r="E11" s="7"/>
      <c r="F11" s="7"/>
      <c r="G11" s="7"/>
      <c r="H11" s="7"/>
      <c r="I11" s="24"/>
    </row>
    <row r="12" spans="1:9" x14ac:dyDescent="0.35">
      <c r="A12" s="23">
        <v>6</v>
      </c>
      <c r="B12" s="6" t="s">
        <v>94</v>
      </c>
      <c r="C12" s="6"/>
      <c r="D12" s="7">
        <f t="shared" si="0"/>
        <v>0</v>
      </c>
      <c r="E12" s="7"/>
      <c r="F12" s="7"/>
      <c r="G12" s="7"/>
      <c r="H12" s="7"/>
      <c r="I12" s="24"/>
    </row>
    <row r="13" spans="1:9" x14ac:dyDescent="0.35">
      <c r="A13" s="23">
        <v>7</v>
      </c>
      <c r="B13" s="6" t="s">
        <v>94</v>
      </c>
      <c r="C13" s="6"/>
      <c r="D13" s="7">
        <f t="shared" si="0"/>
        <v>0</v>
      </c>
      <c r="E13" s="7"/>
      <c r="F13" s="7"/>
      <c r="G13" s="7"/>
      <c r="H13" s="7"/>
      <c r="I13" s="24"/>
    </row>
    <row r="14" spans="1:9" x14ac:dyDescent="0.35">
      <c r="A14" s="23">
        <v>8</v>
      </c>
      <c r="B14" s="6" t="s">
        <v>94</v>
      </c>
      <c r="C14" s="6"/>
      <c r="D14" s="7">
        <f t="shared" si="0"/>
        <v>0</v>
      </c>
      <c r="E14" s="7"/>
      <c r="F14" s="7"/>
      <c r="G14" s="7"/>
      <c r="H14" s="7"/>
      <c r="I14" s="24"/>
    </row>
    <row r="15" spans="1:9" x14ac:dyDescent="0.35">
      <c r="A15" s="23">
        <v>9</v>
      </c>
      <c r="B15" s="6" t="s">
        <v>94</v>
      </c>
      <c r="C15" s="6"/>
      <c r="D15" s="7">
        <f t="shared" si="0"/>
        <v>0</v>
      </c>
      <c r="E15" s="7"/>
      <c r="F15" s="7"/>
      <c r="G15" s="7"/>
      <c r="H15" s="7"/>
      <c r="I15" s="24"/>
    </row>
    <row r="16" spans="1:9" x14ac:dyDescent="0.35">
      <c r="A16" s="23">
        <v>10</v>
      </c>
      <c r="B16" s="6" t="s">
        <v>94</v>
      </c>
      <c r="C16" s="6"/>
      <c r="D16" s="7">
        <f t="shared" si="0"/>
        <v>0</v>
      </c>
      <c r="E16" s="7"/>
      <c r="F16" s="7"/>
      <c r="G16" s="7"/>
      <c r="H16" s="7"/>
      <c r="I16" s="24"/>
    </row>
    <row r="17" spans="1:9" x14ac:dyDescent="0.35">
      <c r="A17" s="23">
        <v>11</v>
      </c>
      <c r="B17" s="6" t="s">
        <v>94</v>
      </c>
      <c r="C17" s="6"/>
      <c r="D17" s="7">
        <f t="shared" si="0"/>
        <v>0</v>
      </c>
      <c r="E17" s="7"/>
      <c r="F17" s="7"/>
      <c r="G17" s="7"/>
      <c r="H17" s="7"/>
      <c r="I17" s="24"/>
    </row>
    <row r="18" spans="1:9" x14ac:dyDescent="0.35">
      <c r="A18" s="23">
        <v>12</v>
      </c>
      <c r="B18" s="6" t="s">
        <v>94</v>
      </c>
      <c r="C18" s="6"/>
      <c r="D18" s="7">
        <f t="shared" si="0"/>
        <v>0</v>
      </c>
      <c r="E18" s="7"/>
      <c r="F18" s="7"/>
      <c r="G18" s="7"/>
      <c r="H18" s="7"/>
      <c r="I18" s="24"/>
    </row>
    <row r="19" spans="1:9" x14ac:dyDescent="0.35">
      <c r="A19" s="23">
        <v>13</v>
      </c>
      <c r="B19" s="6" t="s">
        <v>94</v>
      </c>
      <c r="C19" s="6"/>
      <c r="D19" s="7">
        <f t="shared" si="0"/>
        <v>0</v>
      </c>
      <c r="E19" s="7"/>
      <c r="F19" s="7"/>
      <c r="G19" s="7"/>
      <c r="H19" s="7"/>
      <c r="I19" s="24"/>
    </row>
    <row r="20" spans="1:9" x14ac:dyDescent="0.35">
      <c r="A20" s="23">
        <v>14</v>
      </c>
      <c r="B20" s="6" t="s">
        <v>94</v>
      </c>
      <c r="C20" s="6"/>
      <c r="D20" s="7">
        <f t="shared" si="0"/>
        <v>0</v>
      </c>
      <c r="E20" s="7"/>
      <c r="F20" s="7"/>
      <c r="G20" s="7"/>
      <c r="H20" s="7"/>
      <c r="I20" s="24"/>
    </row>
    <row r="21" spans="1:9" x14ac:dyDescent="0.35">
      <c r="A21" s="23">
        <v>15</v>
      </c>
      <c r="B21" s="6" t="s">
        <v>94</v>
      </c>
      <c r="C21" s="6"/>
      <c r="D21" s="7">
        <f t="shared" si="0"/>
        <v>0</v>
      </c>
      <c r="E21" s="7"/>
      <c r="F21" s="7"/>
      <c r="G21" s="7"/>
      <c r="H21" s="7"/>
      <c r="I21" s="24"/>
    </row>
    <row r="22" spans="1:9" x14ac:dyDescent="0.35">
      <c r="A22" s="23">
        <v>16</v>
      </c>
      <c r="B22" s="6" t="s">
        <v>94</v>
      </c>
      <c r="C22" s="6"/>
      <c r="D22" s="7">
        <f t="shared" si="0"/>
        <v>0</v>
      </c>
      <c r="E22" s="7"/>
      <c r="F22" s="7"/>
      <c r="G22" s="7"/>
      <c r="H22" s="7"/>
      <c r="I22" s="24"/>
    </row>
    <row r="23" spans="1:9" x14ac:dyDescent="0.35">
      <c r="A23" s="23">
        <v>17</v>
      </c>
      <c r="B23" s="6" t="s">
        <v>94</v>
      </c>
      <c r="C23" s="6"/>
      <c r="D23" s="7">
        <f t="shared" si="0"/>
        <v>0</v>
      </c>
      <c r="E23" s="7"/>
      <c r="F23" s="7"/>
      <c r="G23" s="7"/>
      <c r="H23" s="7"/>
      <c r="I23" s="24"/>
    </row>
    <row r="24" spans="1:9" x14ac:dyDescent="0.35">
      <c r="A24" s="23">
        <v>18</v>
      </c>
      <c r="B24" s="6" t="s">
        <v>94</v>
      </c>
      <c r="C24" s="6"/>
      <c r="D24" s="7">
        <f t="shared" si="0"/>
        <v>0</v>
      </c>
      <c r="E24" s="7"/>
      <c r="F24" s="7"/>
      <c r="G24" s="7"/>
      <c r="H24" s="7"/>
      <c r="I24" s="24"/>
    </row>
    <row r="25" spans="1:9" x14ac:dyDescent="0.35">
      <c r="A25" s="23">
        <v>19</v>
      </c>
      <c r="B25" s="6" t="s">
        <v>94</v>
      </c>
      <c r="C25" s="6"/>
      <c r="D25" s="7">
        <f t="shared" si="0"/>
        <v>0</v>
      </c>
      <c r="E25" s="7"/>
      <c r="F25" s="7"/>
      <c r="G25" s="7"/>
      <c r="H25" s="7"/>
      <c r="I25" s="24"/>
    </row>
    <row r="26" spans="1:9" x14ac:dyDescent="0.35">
      <c r="A26" s="23">
        <v>20</v>
      </c>
      <c r="B26" s="6" t="s">
        <v>94</v>
      </c>
      <c r="C26" s="6"/>
      <c r="D26" s="7">
        <f t="shared" si="0"/>
        <v>0</v>
      </c>
      <c r="E26" s="7"/>
      <c r="F26" s="7"/>
      <c r="G26" s="7"/>
      <c r="H26" s="7"/>
      <c r="I26" s="24"/>
    </row>
    <row r="27" spans="1:9" ht="25" customHeight="1" thickBot="1" x14ac:dyDescent="0.5">
      <c r="A27" s="25" t="s">
        <v>105</v>
      </c>
      <c r="B27" s="14"/>
      <c r="C27" s="14"/>
      <c r="D27" s="15">
        <f t="shared" ref="D27:I27" si="1">SUM(D7:D26)</f>
        <v>0</v>
      </c>
      <c r="E27" s="15">
        <f t="shared" si="1"/>
        <v>0</v>
      </c>
      <c r="F27" s="15">
        <f t="shared" si="1"/>
        <v>0</v>
      </c>
      <c r="G27" s="15">
        <f t="shared" si="1"/>
        <v>0</v>
      </c>
      <c r="H27" s="15">
        <f t="shared" si="1"/>
        <v>0</v>
      </c>
      <c r="I27" s="26">
        <f t="shared" si="1"/>
        <v>0</v>
      </c>
    </row>
    <row r="28" spans="1:9" ht="15.5" x14ac:dyDescent="0.35">
      <c r="A28" s="27" t="s">
        <v>106</v>
      </c>
      <c r="B28" s="28"/>
      <c r="C28" s="28"/>
      <c r="D28" s="29">
        <f t="shared" ref="D28:I28" si="2">D27-D4</f>
        <v>0</v>
      </c>
      <c r="E28" s="29">
        <f t="shared" si="2"/>
        <v>0</v>
      </c>
      <c r="F28" s="29">
        <f t="shared" si="2"/>
        <v>0</v>
      </c>
      <c r="G28" s="29">
        <f t="shared" si="2"/>
        <v>0</v>
      </c>
      <c r="H28" s="29">
        <f t="shared" si="2"/>
        <v>0</v>
      </c>
      <c r="I28" s="30">
        <f t="shared" si="2"/>
        <v>0</v>
      </c>
    </row>
    <row r="29" spans="1:9" ht="20.149999999999999" customHeight="1" thickBot="1" x14ac:dyDescent="0.4">
      <c r="A29" s="31" t="s">
        <v>107</v>
      </c>
      <c r="B29" s="5"/>
      <c r="C29" s="5"/>
      <c r="D29" s="16" t="e">
        <f>D27/D4</f>
        <v>#DIV/0!</v>
      </c>
      <c r="E29" s="16"/>
      <c r="F29" s="16" t="e">
        <f>F27/F4</f>
        <v>#DIV/0!</v>
      </c>
      <c r="G29" s="16" t="e">
        <f>G27/G4</f>
        <v>#DIV/0!</v>
      </c>
      <c r="H29" s="16" t="e">
        <f>H27/H4</f>
        <v>#DIV/0!</v>
      </c>
      <c r="I29" s="32" t="e">
        <f>I27/I4</f>
        <v>#DIV/0!</v>
      </c>
    </row>
    <row r="30" spans="1:9" x14ac:dyDescent="0.35">
      <c r="D30" s="3"/>
      <c r="E30" s="3"/>
      <c r="F30" s="3"/>
      <c r="G30" s="3"/>
      <c r="H30" s="3"/>
      <c r="I30" s="3"/>
    </row>
    <row r="31" spans="1:9" x14ac:dyDescent="0.35">
      <c r="D31" s="3"/>
      <c r="E31" s="3"/>
      <c r="F31" s="3"/>
      <c r="G31" s="3"/>
      <c r="H31" s="3"/>
      <c r="I31" s="3"/>
    </row>
    <row r="32" spans="1:9" x14ac:dyDescent="0.35">
      <c r="D32" s="3"/>
      <c r="E32" s="3"/>
      <c r="F32" s="3"/>
      <c r="G32" s="3"/>
      <c r="H32" s="3"/>
      <c r="I32" s="3"/>
    </row>
    <row r="33" spans="1:9" x14ac:dyDescent="0.35">
      <c r="A33" s="4"/>
      <c r="D33" s="3"/>
      <c r="E33" s="3"/>
      <c r="F33" s="3"/>
      <c r="G33" s="3"/>
      <c r="H33" s="3"/>
      <c r="I33" s="3"/>
    </row>
    <row r="34" spans="1:9" x14ac:dyDescent="0.35">
      <c r="D34" s="3"/>
      <c r="E34" s="3"/>
      <c r="F34" s="3"/>
      <c r="G34" s="3"/>
      <c r="H34" s="3"/>
      <c r="I34" s="3"/>
    </row>
    <row r="35" spans="1:9" x14ac:dyDescent="0.35">
      <c r="D35" s="3"/>
      <c r="E35" s="3"/>
      <c r="F35" s="3"/>
      <c r="G35" s="3"/>
      <c r="H35" s="3"/>
      <c r="I35" s="3"/>
    </row>
    <row r="36" spans="1:9" x14ac:dyDescent="0.35">
      <c r="D36" s="3"/>
      <c r="E36" s="3"/>
      <c r="F36" s="3"/>
      <c r="G36" s="3"/>
      <c r="H36" s="3"/>
      <c r="I36" s="3"/>
    </row>
    <row r="37" spans="1:9" x14ac:dyDescent="0.35">
      <c r="D37" s="3"/>
      <c r="E37" s="3"/>
      <c r="F37" s="3"/>
      <c r="G37" s="3"/>
      <c r="H37" s="3"/>
      <c r="I37" s="3"/>
    </row>
    <row r="38" spans="1:9" x14ac:dyDescent="0.35">
      <c r="D38" s="3"/>
      <c r="E38" s="3"/>
      <c r="F38" s="3"/>
      <c r="G38" s="3"/>
      <c r="H38" s="3"/>
      <c r="I38" s="3"/>
    </row>
    <row r="39" spans="1:9" x14ac:dyDescent="0.35">
      <c r="D39" s="3"/>
      <c r="E39" s="3"/>
      <c r="F39" s="3"/>
      <c r="G39" s="3"/>
      <c r="H39" s="3"/>
      <c r="I39" s="3"/>
    </row>
    <row r="40" spans="1:9" x14ac:dyDescent="0.35">
      <c r="D40" s="3"/>
      <c r="E40" s="3"/>
      <c r="F40" s="3"/>
      <c r="G40" s="3"/>
      <c r="H40" s="3"/>
      <c r="I40" s="3"/>
    </row>
    <row r="41" spans="1:9" x14ac:dyDescent="0.35">
      <c r="D41" s="3"/>
      <c r="E41" s="3"/>
      <c r="F41" s="3"/>
      <c r="G41" s="3"/>
      <c r="H41" s="3"/>
      <c r="I41" s="3"/>
    </row>
    <row r="42" spans="1:9" x14ac:dyDescent="0.35">
      <c r="D42" s="3"/>
      <c r="E42" s="3"/>
      <c r="F42" s="3"/>
      <c r="G42" s="3"/>
      <c r="H42" s="3"/>
      <c r="I42" s="3"/>
    </row>
    <row r="43" spans="1:9" x14ac:dyDescent="0.35">
      <c r="D43" s="3"/>
      <c r="E43" s="3"/>
      <c r="F43" s="3"/>
      <c r="G43" s="3"/>
      <c r="H43" s="3"/>
      <c r="I43" s="3"/>
    </row>
    <row r="44" spans="1:9" x14ac:dyDescent="0.35">
      <c r="D44" s="3"/>
      <c r="E44" s="3"/>
      <c r="F44" s="3"/>
      <c r="G44" s="3"/>
      <c r="H44" s="3"/>
      <c r="I44" s="3"/>
    </row>
    <row r="45" spans="1:9" x14ac:dyDescent="0.35">
      <c r="D45" s="3"/>
      <c r="E45" s="3"/>
      <c r="F45" s="3"/>
      <c r="G45" s="3"/>
      <c r="H45" s="3"/>
      <c r="I45" s="3"/>
    </row>
  </sheetData>
  <sheetProtection algorithmName="SHA-512" hashValue="Gbnurjq2LS8F9gZuyC/rB0/XwhJynfi/XVYCuZ7PWLLqY0pLYajMuaQEJoPqzbRvCD+YOIqCP1IAsTCcwtXgYA==" saltValue="R385sAxVrHxAF9GAbayQrA==" spinCount="100000" sheet="1" objects="1" scenarios="1" selectLockedCells="1" selectUnlockedCells="1"/>
  <mergeCells count="6">
    <mergeCell ref="A6:I6"/>
    <mergeCell ref="C2:C3"/>
    <mergeCell ref="D2:D3"/>
    <mergeCell ref="A2:B3"/>
    <mergeCell ref="F2:I2"/>
    <mergeCell ref="E2:E3"/>
  </mergeCells>
  <printOptions horizontalCentered="1"/>
  <pageMargins left="0.70866141732283472" right="0.70866141732283472" top="0.74803149606299213" bottom="0.74803149606299213" header="0.31496062992125984" footer="0.31496062992125984"/>
  <pageSetup paperSize="9" orientation="landscape" verticalDpi="0" r:id="rId1"/>
  <headerFooter>
    <oddFooter>&amp;R&amp;G</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78208721-1D27-4221-9B25-4DB4436F830E}">
          <x14:formula1>
            <xm:f>Fields!$A$29:$A$30</xm:f>
          </x14:formula1>
          <xm:sqref>C7:C26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E414-B9CD-4F12-A269-C8A6227EBA17}">
  <sheetPr codeName="Sheet4">
    <tabColor theme="3" tint="0.59999389629810485"/>
    <pageSetUpPr fitToPage="1"/>
  </sheetPr>
  <dimension ref="A1:I35"/>
  <sheetViews>
    <sheetView zoomScale="110" zoomScaleNormal="110" workbookViewId="0">
      <pane ySplit="1" topLeftCell="A2" activePane="bottomLeft" state="frozen"/>
      <selection pane="bottomLeft" activeCell="A3" sqref="A3"/>
    </sheetView>
  </sheetViews>
  <sheetFormatPr defaultColWidth="9.1796875" defaultRowHeight="14.5" x14ac:dyDescent="0.35"/>
  <cols>
    <col min="1" max="2" width="15.54296875" customWidth="1"/>
    <col min="3" max="3" width="20.54296875" customWidth="1"/>
    <col min="4" max="4" width="15.54296875" customWidth="1"/>
    <col min="5" max="5" width="12.54296875" customWidth="1"/>
    <col min="6" max="9" width="18.54296875" customWidth="1"/>
  </cols>
  <sheetData>
    <row r="1" spans="1:9" ht="18.5" thickBot="1" x14ac:dyDescent="0.4">
      <c r="A1" s="37" t="s">
        <v>108</v>
      </c>
      <c r="C1" s="38"/>
      <c r="D1" s="38"/>
      <c r="E1" s="38"/>
      <c r="F1" s="38"/>
      <c r="G1" s="38"/>
      <c r="H1" s="38"/>
      <c r="I1" s="38"/>
    </row>
    <row r="2" spans="1:9" ht="58.5" thickBot="1" x14ac:dyDescent="0.4">
      <c r="A2" s="61" t="s">
        <v>28</v>
      </c>
      <c r="B2" s="62" t="s">
        <v>30</v>
      </c>
      <c r="C2" s="63" t="s">
        <v>32</v>
      </c>
      <c r="D2" s="63" t="s">
        <v>34</v>
      </c>
      <c r="E2" s="64" t="s">
        <v>109</v>
      </c>
      <c r="F2" s="64" t="s">
        <v>110</v>
      </c>
      <c r="G2" s="64" t="s">
        <v>111</v>
      </c>
      <c r="H2" s="64" t="s">
        <v>112</v>
      </c>
      <c r="I2" s="65" t="s">
        <v>113</v>
      </c>
    </row>
    <row r="3" spans="1:9" x14ac:dyDescent="0.35">
      <c r="A3" s="66"/>
      <c r="B3" s="67"/>
      <c r="C3" s="67"/>
      <c r="D3" s="67"/>
      <c r="E3" s="68"/>
      <c r="F3" s="67"/>
      <c r="G3" s="67"/>
      <c r="H3" s="67"/>
      <c r="I3" s="69"/>
    </row>
    <row r="4" spans="1:9" x14ac:dyDescent="0.35">
      <c r="A4" s="23"/>
      <c r="B4" s="34"/>
      <c r="C4" s="34"/>
      <c r="D4" s="34"/>
      <c r="E4" s="60"/>
      <c r="F4" s="34"/>
      <c r="G4" s="34"/>
      <c r="H4" s="34"/>
      <c r="I4" s="55"/>
    </row>
    <row r="5" spans="1:9" x14ac:dyDescent="0.35">
      <c r="A5" s="23"/>
      <c r="B5" s="34"/>
      <c r="C5" s="34"/>
      <c r="D5" s="34"/>
      <c r="E5" s="60"/>
      <c r="F5" s="34"/>
      <c r="G5" s="34"/>
      <c r="H5" s="34"/>
      <c r="I5" s="55"/>
    </row>
    <row r="6" spans="1:9" x14ac:dyDescent="0.35">
      <c r="A6" s="23"/>
      <c r="B6" s="34"/>
      <c r="C6" s="34"/>
      <c r="D6" s="34"/>
      <c r="E6" s="60"/>
      <c r="F6" s="34"/>
      <c r="G6" s="34"/>
      <c r="H6" s="34"/>
      <c r="I6" s="55"/>
    </row>
    <row r="7" spans="1:9" x14ac:dyDescent="0.35">
      <c r="A7" s="23"/>
      <c r="B7" s="34"/>
      <c r="C7" s="34"/>
      <c r="D7" s="34"/>
      <c r="E7" s="60"/>
      <c r="F7" s="34"/>
      <c r="G7" s="34"/>
      <c r="H7" s="34"/>
      <c r="I7" s="55"/>
    </row>
    <row r="8" spans="1:9" x14ac:dyDescent="0.35">
      <c r="A8" s="23"/>
      <c r="B8" s="34"/>
      <c r="C8" s="34"/>
      <c r="D8" s="34"/>
      <c r="E8" s="60"/>
      <c r="F8" s="34"/>
      <c r="G8" s="34"/>
      <c r="H8" s="34"/>
      <c r="I8" s="55"/>
    </row>
    <row r="9" spans="1:9" x14ac:dyDescent="0.35">
      <c r="A9" s="23"/>
      <c r="B9" s="34"/>
      <c r="C9" s="34"/>
      <c r="D9" s="34"/>
      <c r="E9" s="60"/>
      <c r="F9" s="34"/>
      <c r="G9" s="34"/>
      <c r="H9" s="34"/>
      <c r="I9" s="55"/>
    </row>
    <row r="10" spans="1:9" x14ac:dyDescent="0.35">
      <c r="A10" s="23"/>
      <c r="B10" s="34"/>
      <c r="C10" s="34"/>
      <c r="D10" s="34"/>
      <c r="E10" s="60"/>
      <c r="F10" s="34"/>
      <c r="G10" s="34"/>
      <c r="H10" s="34"/>
      <c r="I10" s="55"/>
    </row>
    <row r="11" spans="1:9" x14ac:dyDescent="0.35">
      <c r="A11" s="23"/>
      <c r="B11" s="34"/>
      <c r="C11" s="34"/>
      <c r="D11" s="34"/>
      <c r="E11" s="60"/>
      <c r="F11" s="34"/>
      <c r="G11" s="34"/>
      <c r="H11" s="34"/>
      <c r="I11" s="55"/>
    </row>
    <row r="12" spans="1:9" x14ac:dyDescent="0.35">
      <c r="A12" s="23"/>
      <c r="B12" s="34"/>
      <c r="C12" s="34"/>
      <c r="D12" s="34"/>
      <c r="E12" s="60"/>
      <c r="F12" s="34"/>
      <c r="G12" s="34"/>
      <c r="H12" s="34"/>
      <c r="I12" s="55"/>
    </row>
    <row r="13" spans="1:9" x14ac:dyDescent="0.35">
      <c r="A13" s="23"/>
      <c r="B13" s="34"/>
      <c r="C13" s="34"/>
      <c r="D13" s="34"/>
      <c r="E13" s="60"/>
      <c r="F13" s="34"/>
      <c r="G13" s="34"/>
      <c r="H13" s="34"/>
      <c r="I13" s="55"/>
    </row>
    <row r="14" spans="1:9" x14ac:dyDescent="0.35">
      <c r="A14" s="23"/>
      <c r="B14" s="34"/>
      <c r="C14" s="34"/>
      <c r="D14" s="34"/>
      <c r="E14" s="60"/>
      <c r="F14" s="34"/>
      <c r="G14" s="34"/>
      <c r="H14" s="34"/>
      <c r="I14" s="55"/>
    </row>
    <row r="15" spans="1:9" x14ac:dyDescent="0.35">
      <c r="A15" s="23"/>
      <c r="B15" s="34"/>
      <c r="C15" s="34"/>
      <c r="D15" s="34"/>
      <c r="E15" s="60"/>
      <c r="F15" s="34"/>
      <c r="G15" s="34"/>
      <c r="H15" s="34"/>
      <c r="I15" s="55"/>
    </row>
    <row r="16" spans="1:9" x14ac:dyDescent="0.35">
      <c r="A16" s="23"/>
      <c r="B16" s="34"/>
      <c r="C16" s="34"/>
      <c r="D16" s="34"/>
      <c r="E16" s="60"/>
      <c r="F16" s="34"/>
      <c r="G16" s="34"/>
      <c r="H16" s="34"/>
      <c r="I16" s="55"/>
    </row>
    <row r="17" spans="1:9" x14ac:dyDescent="0.35">
      <c r="A17" s="23"/>
      <c r="B17" s="34"/>
      <c r="C17" s="34"/>
      <c r="D17" s="34"/>
      <c r="E17" s="60"/>
      <c r="F17" s="34"/>
      <c r="G17" s="34"/>
      <c r="H17" s="34"/>
      <c r="I17" s="55"/>
    </row>
    <row r="18" spans="1:9" x14ac:dyDescent="0.35">
      <c r="A18" s="23"/>
      <c r="B18" s="34"/>
      <c r="C18" s="34"/>
      <c r="D18" s="34"/>
      <c r="E18" s="60"/>
      <c r="F18" s="34"/>
      <c r="G18" s="34"/>
      <c r="H18" s="34"/>
      <c r="I18" s="55"/>
    </row>
    <row r="19" spans="1:9" x14ac:dyDescent="0.35">
      <c r="A19" s="23"/>
      <c r="B19" s="34"/>
      <c r="C19" s="34"/>
      <c r="D19" s="34"/>
      <c r="E19" s="60"/>
      <c r="F19" s="34"/>
      <c r="G19" s="34"/>
      <c r="H19" s="34"/>
      <c r="I19" s="55"/>
    </row>
    <row r="20" spans="1:9" x14ac:dyDescent="0.35">
      <c r="A20" s="23"/>
      <c r="B20" s="34"/>
      <c r="C20" s="34"/>
      <c r="D20" s="34"/>
      <c r="E20" s="60"/>
      <c r="F20" s="34"/>
      <c r="G20" s="34"/>
      <c r="H20" s="34"/>
      <c r="I20" s="55"/>
    </row>
    <row r="21" spans="1:9" x14ac:dyDescent="0.35">
      <c r="A21" s="23"/>
      <c r="B21" s="34"/>
      <c r="C21" s="34"/>
      <c r="D21" s="34"/>
      <c r="E21" s="60"/>
      <c r="F21" s="34"/>
      <c r="G21" s="34"/>
      <c r="H21" s="34"/>
      <c r="I21" s="55"/>
    </row>
    <row r="22" spans="1:9" x14ac:dyDescent="0.35">
      <c r="A22" s="23"/>
      <c r="B22" s="34"/>
      <c r="C22" s="34"/>
      <c r="D22" s="34"/>
      <c r="E22" s="60"/>
      <c r="F22" s="34"/>
      <c r="G22" s="34"/>
      <c r="H22" s="34"/>
      <c r="I22" s="55"/>
    </row>
    <row r="23" spans="1:9" x14ac:dyDescent="0.35">
      <c r="A23" s="23"/>
      <c r="B23" s="34"/>
      <c r="C23" s="34"/>
      <c r="D23" s="34"/>
      <c r="E23" s="60"/>
      <c r="F23" s="34"/>
      <c r="G23" s="34"/>
      <c r="H23" s="34"/>
      <c r="I23" s="55"/>
    </row>
    <row r="24" spans="1:9" x14ac:dyDescent="0.35">
      <c r="A24" s="23"/>
      <c r="B24" s="34"/>
      <c r="C24" s="34"/>
      <c r="D24" s="34"/>
      <c r="E24" s="60"/>
      <c r="F24" s="34"/>
      <c r="G24" s="34"/>
      <c r="H24" s="34"/>
      <c r="I24" s="55"/>
    </row>
    <row r="25" spans="1:9" x14ac:dyDescent="0.35">
      <c r="A25" s="23"/>
      <c r="B25" s="34"/>
      <c r="C25" s="34"/>
      <c r="D25" s="34"/>
      <c r="E25" s="60"/>
      <c r="F25" s="34"/>
      <c r="G25" s="34"/>
      <c r="H25" s="34"/>
      <c r="I25" s="55"/>
    </row>
    <row r="26" spans="1:9" x14ac:dyDescent="0.35">
      <c r="A26" s="23"/>
      <c r="B26" s="34"/>
      <c r="C26" s="34"/>
      <c r="D26" s="34"/>
      <c r="E26" s="60"/>
      <c r="F26" s="34"/>
      <c r="G26" s="34"/>
      <c r="H26" s="34"/>
      <c r="I26" s="55"/>
    </row>
    <row r="27" spans="1:9" x14ac:dyDescent="0.35">
      <c r="A27" s="23"/>
      <c r="B27" s="34"/>
      <c r="C27" s="34"/>
      <c r="D27" s="34"/>
      <c r="E27" s="60"/>
      <c r="F27" s="34"/>
      <c r="G27" s="34"/>
      <c r="H27" s="34"/>
      <c r="I27" s="55"/>
    </row>
    <row r="28" spans="1:9" x14ac:dyDescent="0.35">
      <c r="A28" s="23"/>
      <c r="B28" s="34"/>
      <c r="C28" s="34"/>
      <c r="D28" s="34"/>
      <c r="E28" s="60"/>
      <c r="F28" s="34"/>
      <c r="G28" s="34"/>
      <c r="H28" s="34"/>
      <c r="I28" s="55"/>
    </row>
    <row r="29" spans="1:9" x14ac:dyDescent="0.35">
      <c r="A29" s="23"/>
      <c r="B29" s="34"/>
      <c r="C29" s="34"/>
      <c r="D29" s="34"/>
      <c r="E29" s="60"/>
      <c r="F29" s="34"/>
      <c r="G29" s="34"/>
      <c r="H29" s="34"/>
      <c r="I29" s="55"/>
    </row>
    <row r="30" spans="1:9" x14ac:dyDescent="0.35">
      <c r="A30" s="23"/>
      <c r="B30" s="34"/>
      <c r="C30" s="34"/>
      <c r="D30" s="34"/>
      <c r="E30" s="60"/>
      <c r="F30" s="34"/>
      <c r="G30" s="34"/>
      <c r="H30" s="34"/>
      <c r="I30" s="55"/>
    </row>
    <row r="31" spans="1:9" x14ac:dyDescent="0.35">
      <c r="A31" s="23"/>
      <c r="B31" s="34"/>
      <c r="C31" s="34"/>
      <c r="D31" s="34"/>
      <c r="E31" s="60"/>
      <c r="F31" s="34"/>
      <c r="G31" s="34"/>
      <c r="H31" s="34"/>
      <c r="I31" s="55"/>
    </row>
    <row r="32" spans="1:9" x14ac:dyDescent="0.35">
      <c r="A32" s="23"/>
      <c r="B32" s="34"/>
      <c r="C32" s="34"/>
      <c r="D32" s="34"/>
      <c r="E32" s="60"/>
      <c r="F32" s="34"/>
      <c r="G32" s="34"/>
      <c r="H32" s="34"/>
      <c r="I32" s="55"/>
    </row>
    <row r="33" spans="1:9" x14ac:dyDescent="0.35">
      <c r="A33" s="23"/>
      <c r="B33" s="34"/>
      <c r="C33" s="34"/>
      <c r="D33" s="34"/>
      <c r="E33" s="60"/>
      <c r="F33" s="34"/>
      <c r="G33" s="34"/>
      <c r="H33" s="34"/>
      <c r="I33" s="55"/>
    </row>
    <row r="34" spans="1:9" x14ac:dyDescent="0.35">
      <c r="A34" s="23"/>
      <c r="B34" s="34"/>
      <c r="C34" s="34"/>
      <c r="D34" s="34"/>
      <c r="E34" s="60"/>
      <c r="F34" s="34"/>
      <c r="G34" s="34"/>
      <c r="H34" s="34"/>
      <c r="I34" s="55"/>
    </row>
    <row r="35" spans="1:9" ht="15" thickBot="1" x14ac:dyDescent="0.4">
      <c r="A35" s="70"/>
      <c r="B35" s="35"/>
      <c r="C35" s="35"/>
      <c r="D35" s="35"/>
      <c r="E35" s="71"/>
      <c r="F35" s="35"/>
      <c r="G35" s="35"/>
      <c r="H35" s="35"/>
      <c r="I35" s="56"/>
    </row>
  </sheetData>
  <pageMargins left="0.70866141732283472" right="0.70866141732283472" top="0.55118110236220474" bottom="0.35433070866141736" header="0.31496062992125984" footer="0.31496062992125984"/>
  <pageSetup paperSize="9" scale="68" orientation="landscape" verticalDpi="0" r:id="rId1"/>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72D3C086-F9B8-4317-86C4-7483F71983B4}">
          <x14:formula1>
            <xm:f>Fields!$A$48:$A$56</xm:f>
          </x14:formula1>
          <xm:sqref>D3:D35</xm:sqref>
        </x14:dataValidation>
        <x14:dataValidation type="list" allowBlank="1" showInputMessage="1" showErrorMessage="1" xr:uid="{094C6BF5-9536-4FCF-88E5-2A360F5E863F}">
          <x14:formula1>
            <xm:f>Fields!$A$33:$A$41</xm:f>
          </x14:formula1>
          <xm:sqref>B3:B35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705B7-1895-46C9-BFBB-88F83EA36813}">
  <sheetPr codeName="Sheet5">
    <tabColor theme="4" tint="0.59999389629810485"/>
    <pageSetUpPr fitToPage="1"/>
  </sheetPr>
  <dimension ref="A1:AR92"/>
  <sheetViews>
    <sheetView zoomScale="107" zoomScaleNormal="130" workbookViewId="0">
      <pane xSplit="3" ySplit="5" topLeftCell="H7" activePane="bottomRight" state="frozen"/>
      <selection pane="topRight" activeCell="A99" sqref="A99"/>
      <selection pane="bottomLeft" activeCell="A99" sqref="A99"/>
      <selection pane="bottomRight" activeCell="B11" sqref="B11"/>
    </sheetView>
  </sheetViews>
  <sheetFormatPr defaultColWidth="9.1796875" defaultRowHeight="14.5" x14ac:dyDescent="0.35"/>
  <cols>
    <col min="1" max="2" width="20.54296875" customWidth="1"/>
    <col min="3" max="3" width="30.54296875" customWidth="1"/>
    <col min="4" max="4" width="15.54296875" customWidth="1"/>
    <col min="5" max="37" width="12.54296875" customWidth="1"/>
    <col min="38" max="41" width="13.54296875" customWidth="1"/>
    <col min="42" max="42" width="15.54296875" customWidth="1"/>
  </cols>
  <sheetData>
    <row r="1" spans="1:44" ht="18.5" x14ac:dyDescent="0.45">
      <c r="A1" s="45" t="s">
        <v>114</v>
      </c>
      <c r="B1" s="45"/>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row>
    <row r="2" spans="1:44" ht="20.149999999999999" customHeight="1" x14ac:dyDescent="0.35">
      <c r="A2" s="312" t="s">
        <v>28</v>
      </c>
      <c r="B2" s="334" t="s">
        <v>30</v>
      </c>
      <c r="C2" s="334" t="s">
        <v>32</v>
      </c>
      <c r="D2" s="336" t="s">
        <v>156</v>
      </c>
      <c r="E2" s="312" t="s">
        <v>109</v>
      </c>
      <c r="F2" s="309" t="s">
        <v>115</v>
      </c>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1"/>
    </row>
    <row r="3" spans="1:44" ht="20.149999999999999" customHeight="1" x14ac:dyDescent="0.35">
      <c r="A3" s="312"/>
      <c r="B3" s="334"/>
      <c r="C3" s="334"/>
      <c r="D3" s="337"/>
      <c r="E3" s="312"/>
      <c r="F3" s="322" t="s">
        <v>116</v>
      </c>
      <c r="G3" s="322"/>
      <c r="H3" s="322"/>
      <c r="I3" s="323"/>
      <c r="J3" s="324" t="s">
        <v>117</v>
      </c>
      <c r="K3" s="325"/>
      <c r="L3" s="325"/>
      <c r="M3" s="326"/>
      <c r="N3" s="327" t="s">
        <v>118</v>
      </c>
      <c r="O3" s="328"/>
      <c r="P3" s="328"/>
      <c r="Q3" s="329"/>
      <c r="R3" s="324" t="s">
        <v>119</v>
      </c>
      <c r="S3" s="325"/>
      <c r="T3" s="325"/>
      <c r="U3" s="326"/>
      <c r="V3" s="327" t="s">
        <v>120</v>
      </c>
      <c r="W3" s="328"/>
      <c r="X3" s="328"/>
      <c r="Y3" s="329"/>
      <c r="Z3" s="324" t="s">
        <v>121</v>
      </c>
      <c r="AA3" s="325"/>
      <c r="AB3" s="325"/>
      <c r="AC3" s="326"/>
      <c r="AD3" s="327" t="s">
        <v>122</v>
      </c>
      <c r="AE3" s="328"/>
      <c r="AF3" s="328"/>
      <c r="AG3" s="329"/>
      <c r="AH3" s="324" t="s">
        <v>123</v>
      </c>
      <c r="AI3" s="325"/>
      <c r="AJ3" s="325"/>
      <c r="AK3" s="326"/>
      <c r="AL3" s="305" t="s">
        <v>124</v>
      </c>
      <c r="AM3" s="306"/>
      <c r="AN3" s="306"/>
      <c r="AO3" s="306"/>
      <c r="AP3" s="306"/>
    </row>
    <row r="4" spans="1:44" ht="20.149999999999999" customHeight="1" x14ac:dyDescent="0.35">
      <c r="A4" s="312"/>
      <c r="B4" s="334"/>
      <c r="C4" s="334"/>
      <c r="D4" s="337"/>
      <c r="E4" s="312"/>
      <c r="F4" s="335" t="s">
        <v>64</v>
      </c>
      <c r="G4" s="315"/>
      <c r="H4" s="313" t="s">
        <v>65</v>
      </c>
      <c r="I4" s="313"/>
      <c r="J4" s="320" t="s">
        <v>64</v>
      </c>
      <c r="K4" s="321"/>
      <c r="L4" s="330" t="s">
        <v>65</v>
      </c>
      <c r="M4" s="330"/>
      <c r="N4" s="314" t="s">
        <v>64</v>
      </c>
      <c r="O4" s="315"/>
      <c r="P4" s="313" t="s">
        <v>65</v>
      </c>
      <c r="Q4" s="313"/>
      <c r="R4" s="320" t="s">
        <v>64</v>
      </c>
      <c r="S4" s="321"/>
      <c r="T4" s="330" t="s">
        <v>65</v>
      </c>
      <c r="U4" s="330"/>
      <c r="V4" s="314" t="s">
        <v>64</v>
      </c>
      <c r="W4" s="315"/>
      <c r="X4" s="313" t="s">
        <v>65</v>
      </c>
      <c r="Y4" s="313"/>
      <c r="Z4" s="320" t="s">
        <v>64</v>
      </c>
      <c r="AA4" s="321"/>
      <c r="AB4" s="330" t="s">
        <v>65</v>
      </c>
      <c r="AC4" s="330"/>
      <c r="AD4" s="314" t="s">
        <v>64</v>
      </c>
      <c r="AE4" s="315"/>
      <c r="AF4" s="313" t="s">
        <v>65</v>
      </c>
      <c r="AG4" s="313"/>
      <c r="AH4" s="320" t="s">
        <v>64</v>
      </c>
      <c r="AI4" s="321"/>
      <c r="AJ4" s="330" t="s">
        <v>65</v>
      </c>
      <c r="AK4" s="330"/>
      <c r="AL4" s="316" t="s">
        <v>64</v>
      </c>
      <c r="AM4" s="317"/>
      <c r="AN4" s="318" t="s">
        <v>65</v>
      </c>
      <c r="AO4" s="319"/>
      <c r="AP4" s="307" t="s">
        <v>125</v>
      </c>
    </row>
    <row r="5" spans="1:44" ht="29" x14ac:dyDescent="0.35">
      <c r="A5" s="312"/>
      <c r="B5" s="334"/>
      <c r="C5" s="334"/>
      <c r="D5" s="338"/>
      <c r="E5" s="312"/>
      <c r="F5" s="77" t="s">
        <v>68</v>
      </c>
      <c r="G5" s="78" t="s">
        <v>69</v>
      </c>
      <c r="H5" s="78" t="s">
        <v>68</v>
      </c>
      <c r="I5" s="78" t="s">
        <v>69</v>
      </c>
      <c r="J5" s="72" t="s">
        <v>68</v>
      </c>
      <c r="K5" s="72" t="s">
        <v>69</v>
      </c>
      <c r="L5" s="72" t="s">
        <v>68</v>
      </c>
      <c r="M5" s="72" t="s">
        <v>69</v>
      </c>
      <c r="N5" s="78" t="s">
        <v>68</v>
      </c>
      <c r="O5" s="78" t="s">
        <v>69</v>
      </c>
      <c r="P5" s="78" t="s">
        <v>68</v>
      </c>
      <c r="Q5" s="78" t="s">
        <v>69</v>
      </c>
      <c r="R5" s="72" t="s">
        <v>68</v>
      </c>
      <c r="S5" s="72" t="s">
        <v>69</v>
      </c>
      <c r="T5" s="72" t="s">
        <v>68</v>
      </c>
      <c r="U5" s="72" t="s">
        <v>69</v>
      </c>
      <c r="V5" s="78" t="s">
        <v>68</v>
      </c>
      <c r="W5" s="78" t="s">
        <v>69</v>
      </c>
      <c r="X5" s="78" t="s">
        <v>68</v>
      </c>
      <c r="Y5" s="78" t="s">
        <v>69</v>
      </c>
      <c r="Z5" s="72" t="s">
        <v>68</v>
      </c>
      <c r="AA5" s="72" t="s">
        <v>69</v>
      </c>
      <c r="AB5" s="72" t="s">
        <v>68</v>
      </c>
      <c r="AC5" s="72" t="s">
        <v>69</v>
      </c>
      <c r="AD5" s="78" t="s">
        <v>68</v>
      </c>
      <c r="AE5" s="78" t="s">
        <v>69</v>
      </c>
      <c r="AF5" s="78" t="s">
        <v>68</v>
      </c>
      <c r="AG5" s="78" t="s">
        <v>69</v>
      </c>
      <c r="AH5" s="72" t="s">
        <v>68</v>
      </c>
      <c r="AI5" s="72" t="s">
        <v>69</v>
      </c>
      <c r="AJ5" s="72" t="s">
        <v>68</v>
      </c>
      <c r="AK5" s="72" t="s">
        <v>69</v>
      </c>
      <c r="AL5" s="81" t="s">
        <v>68</v>
      </c>
      <c r="AM5" s="81" t="s">
        <v>69</v>
      </c>
      <c r="AN5" s="81" t="s">
        <v>68</v>
      </c>
      <c r="AO5" s="81" t="s">
        <v>69</v>
      </c>
      <c r="AP5" s="308"/>
    </row>
    <row r="6" spans="1:44" ht="22" customHeight="1" x14ac:dyDescent="0.35">
      <c r="B6" s="46"/>
      <c r="C6" s="58"/>
      <c r="D6" s="57"/>
      <c r="E6" s="76"/>
      <c r="F6" s="106"/>
      <c r="G6" s="107"/>
      <c r="H6" s="107"/>
      <c r="I6" s="107"/>
      <c r="J6" s="54"/>
      <c r="K6" s="54"/>
      <c r="L6" s="73"/>
      <c r="M6" s="73"/>
      <c r="N6" s="80"/>
      <c r="O6" s="80"/>
      <c r="P6" s="80"/>
      <c r="Q6" s="80"/>
      <c r="R6" s="73"/>
      <c r="S6" s="73"/>
      <c r="T6" s="73"/>
      <c r="U6" s="73"/>
      <c r="V6" s="80"/>
      <c r="W6" s="80"/>
      <c r="X6" s="80"/>
      <c r="Y6" s="80"/>
      <c r="Z6" s="73"/>
      <c r="AA6" s="73"/>
      <c r="AB6" s="73"/>
      <c r="AC6" s="73"/>
      <c r="AD6" s="80"/>
      <c r="AE6" s="80"/>
      <c r="AF6" s="80"/>
      <c r="AG6" s="80"/>
      <c r="AH6" s="73"/>
      <c r="AI6" s="73"/>
      <c r="AJ6" s="73"/>
      <c r="AK6" s="73"/>
      <c r="AL6" s="82">
        <f t="shared" ref="AL6" si="0">F6+J6+N6+R6+V6+Z6+AD6+AH6</f>
        <v>0</v>
      </c>
      <c r="AM6" s="82">
        <f t="shared" ref="AM6" si="1">G6+K6+O6+S6+W6+AA6+AE6+AI6</f>
        <v>0</v>
      </c>
      <c r="AN6" s="82">
        <f t="shared" ref="AN6" si="2">H6+L6+P6+T6+X6+AB6+AF6+AJ6</f>
        <v>0</v>
      </c>
      <c r="AO6" s="83">
        <f t="shared" ref="AO6" si="3">I6+M6+Q6+U6+Y6+AC6+AG6+AK6</f>
        <v>0</v>
      </c>
      <c r="AP6" s="83">
        <f t="shared" ref="AP6:AP7" si="4">SUM(AL6:AO6)</f>
        <v>0</v>
      </c>
    </row>
    <row r="7" spans="1:44" ht="22" customHeight="1" x14ac:dyDescent="0.35">
      <c r="A7" s="59"/>
      <c r="B7" s="46"/>
      <c r="C7" s="46"/>
      <c r="D7" s="46"/>
      <c r="E7" s="105"/>
      <c r="F7" s="79"/>
      <c r="G7" s="79"/>
      <c r="H7" s="79"/>
      <c r="I7" s="79"/>
      <c r="J7" s="48"/>
      <c r="K7" s="48"/>
      <c r="L7" s="48"/>
      <c r="M7" s="48"/>
      <c r="N7" s="79"/>
      <c r="O7" s="79"/>
      <c r="P7" s="80"/>
      <c r="Q7" s="79"/>
      <c r="R7" s="48"/>
      <c r="S7" s="48"/>
      <c r="T7" s="48"/>
      <c r="U7" s="73"/>
      <c r="V7" s="80"/>
      <c r="W7" s="80"/>
      <c r="X7" s="80"/>
      <c r="Y7" s="80"/>
      <c r="Z7" s="48"/>
      <c r="AA7" s="48"/>
      <c r="AB7" s="48"/>
      <c r="AC7" s="48"/>
      <c r="AD7" s="79"/>
      <c r="AE7" s="79"/>
      <c r="AF7" s="79"/>
      <c r="AG7" s="79"/>
      <c r="AH7" s="48"/>
      <c r="AI7" s="48"/>
      <c r="AJ7" s="48"/>
      <c r="AK7" s="48"/>
      <c r="AL7" s="82">
        <f t="shared" ref="AL7" si="5">F7+J7+N7+R7+V7+Z7+AD7+AH7</f>
        <v>0</v>
      </c>
      <c r="AM7" s="82">
        <f t="shared" ref="AM7" si="6">G7+K7+O7+S7+W7+AA7+AE7+AI7</f>
        <v>0</v>
      </c>
      <c r="AN7" s="82">
        <f t="shared" ref="AN7" si="7">H7+L7+P7+T7+X7+AB7+AF7+AJ7</f>
        <v>0</v>
      </c>
      <c r="AO7" s="83">
        <f t="shared" ref="AO7" si="8">I7+M7+Q7+U7+Y7+AC7+AG7+AK7</f>
        <v>0</v>
      </c>
      <c r="AP7" s="83">
        <f t="shared" si="4"/>
        <v>0</v>
      </c>
    </row>
    <row r="8" spans="1:44" ht="22" customHeight="1" x14ac:dyDescent="0.35">
      <c r="A8" s="59"/>
      <c r="B8" s="46"/>
      <c r="C8" s="46"/>
      <c r="D8" s="46"/>
      <c r="E8" s="105"/>
      <c r="F8" s="79"/>
      <c r="G8" s="79"/>
      <c r="H8" s="79"/>
      <c r="I8" s="79"/>
      <c r="J8" s="48"/>
      <c r="K8" s="48"/>
      <c r="L8" s="48"/>
      <c r="M8" s="48"/>
      <c r="N8" s="79"/>
      <c r="O8" s="79"/>
      <c r="P8" s="80"/>
      <c r="Q8" s="79"/>
      <c r="R8" s="48"/>
      <c r="S8" s="48"/>
      <c r="T8" s="48"/>
      <c r="U8" s="48"/>
      <c r="V8" s="80"/>
      <c r="W8" s="80"/>
      <c r="X8" s="80"/>
      <c r="Y8" s="80"/>
      <c r="Z8" s="48"/>
      <c r="AA8" s="48"/>
      <c r="AB8" s="48"/>
      <c r="AC8" s="48"/>
      <c r="AD8" s="79"/>
      <c r="AE8" s="79"/>
      <c r="AF8" s="79"/>
      <c r="AG8" s="79"/>
      <c r="AH8" s="48"/>
      <c r="AI8" s="48"/>
      <c r="AJ8" s="48"/>
      <c r="AK8" s="48"/>
      <c r="AL8" s="82">
        <f t="shared" ref="AL8:AL45" si="9">F8+J8+N8+R8+V8+Z8+AD8+AH8</f>
        <v>0</v>
      </c>
      <c r="AM8" s="82">
        <f t="shared" ref="AM8:AM45" si="10">G8+K8+O8+S8+W8+AA8+AE8+AI8</f>
        <v>0</v>
      </c>
      <c r="AN8" s="82">
        <f t="shared" ref="AN8:AN45" si="11">H8+L8+P8+T8+X8+AB8+AF8+AJ8</f>
        <v>0</v>
      </c>
      <c r="AO8" s="83">
        <f t="shared" ref="AO8:AO45" si="12">I8+M8+Q8+U8+Y8+AC8+AG8+AK8</f>
        <v>0</v>
      </c>
      <c r="AP8" s="83">
        <f t="shared" ref="AP8:AP45" si="13">SUM(AL8:AO8)</f>
        <v>0</v>
      </c>
    </row>
    <row r="9" spans="1:44" ht="22" customHeight="1" x14ac:dyDescent="0.35">
      <c r="A9" s="59"/>
      <c r="B9" s="46"/>
      <c r="C9" s="46"/>
      <c r="D9" s="46"/>
      <c r="E9" s="105"/>
      <c r="F9" s="79"/>
      <c r="G9" s="79"/>
      <c r="H9" s="79"/>
      <c r="I9" s="79"/>
      <c r="J9" s="48"/>
      <c r="K9" s="48"/>
      <c r="L9" s="48"/>
      <c r="M9" s="48"/>
      <c r="N9" s="79"/>
      <c r="O9" s="79"/>
      <c r="P9" s="80"/>
      <c r="Q9" s="79"/>
      <c r="R9" s="48"/>
      <c r="S9" s="48"/>
      <c r="T9" s="48"/>
      <c r="U9" s="48"/>
      <c r="V9" s="80"/>
      <c r="W9" s="80"/>
      <c r="X9" s="80"/>
      <c r="Y9" s="80"/>
      <c r="Z9" s="48"/>
      <c r="AA9" s="48"/>
      <c r="AB9" s="48"/>
      <c r="AC9" s="48"/>
      <c r="AD9" s="79"/>
      <c r="AE9" s="79"/>
      <c r="AF9" s="79"/>
      <c r="AG9" s="79"/>
      <c r="AH9" s="48"/>
      <c r="AI9" s="48"/>
      <c r="AJ9" s="48"/>
      <c r="AK9" s="48"/>
      <c r="AL9" s="82">
        <f t="shared" si="9"/>
        <v>0</v>
      </c>
      <c r="AM9" s="82">
        <f t="shared" si="10"/>
        <v>0</v>
      </c>
      <c r="AN9" s="82">
        <f t="shared" si="11"/>
        <v>0</v>
      </c>
      <c r="AO9" s="83">
        <f t="shared" si="12"/>
        <v>0</v>
      </c>
      <c r="AP9" s="83">
        <f t="shared" si="13"/>
        <v>0</v>
      </c>
      <c r="AQ9" s="169"/>
      <c r="AR9" s="169"/>
    </row>
    <row r="10" spans="1:44" ht="22" customHeight="1" x14ac:dyDescent="0.35">
      <c r="A10" s="59"/>
      <c r="B10" s="46"/>
      <c r="C10" s="46"/>
      <c r="D10" s="46"/>
      <c r="E10" s="105"/>
      <c r="F10" s="79"/>
      <c r="G10" s="79"/>
      <c r="H10" s="79"/>
      <c r="I10" s="79"/>
      <c r="J10" s="48"/>
      <c r="K10" s="48"/>
      <c r="L10" s="48"/>
      <c r="M10" s="48"/>
      <c r="N10" s="79"/>
      <c r="O10" s="79"/>
      <c r="P10" s="80"/>
      <c r="Q10" s="79"/>
      <c r="R10" s="48"/>
      <c r="S10" s="48"/>
      <c r="T10" s="48"/>
      <c r="U10" s="48"/>
      <c r="V10" s="80"/>
      <c r="W10" s="80"/>
      <c r="X10" s="80"/>
      <c r="Y10" s="80"/>
      <c r="Z10" s="48"/>
      <c r="AA10" s="48"/>
      <c r="AB10" s="48"/>
      <c r="AC10" s="48"/>
      <c r="AD10" s="79"/>
      <c r="AE10" s="79"/>
      <c r="AF10" s="79"/>
      <c r="AG10" s="79"/>
      <c r="AH10" s="48"/>
      <c r="AI10" s="48"/>
      <c r="AJ10" s="48"/>
      <c r="AK10" s="48"/>
      <c r="AL10" s="82">
        <f t="shared" si="9"/>
        <v>0</v>
      </c>
      <c r="AM10" s="82">
        <f t="shared" si="10"/>
        <v>0</v>
      </c>
      <c r="AN10" s="82">
        <f t="shared" si="11"/>
        <v>0</v>
      </c>
      <c r="AO10" s="83">
        <f t="shared" si="12"/>
        <v>0</v>
      </c>
      <c r="AP10" s="83">
        <f t="shared" si="13"/>
        <v>0</v>
      </c>
    </row>
    <row r="11" spans="1:44" ht="22" customHeight="1" x14ac:dyDescent="0.35">
      <c r="A11" s="59"/>
      <c r="B11" s="46"/>
      <c r="C11" s="46"/>
      <c r="D11" s="46"/>
      <c r="E11" s="105"/>
      <c r="F11" s="79"/>
      <c r="G11" s="79"/>
      <c r="H11" s="79"/>
      <c r="I11" s="79"/>
      <c r="J11" s="48"/>
      <c r="K11" s="48"/>
      <c r="L11" s="48"/>
      <c r="M11" s="48"/>
      <c r="N11" s="79"/>
      <c r="O11" s="79"/>
      <c r="P11" s="80"/>
      <c r="Q11" s="79"/>
      <c r="R11" s="48"/>
      <c r="S11" s="48"/>
      <c r="T11" s="48"/>
      <c r="U11" s="48"/>
      <c r="V11" s="80"/>
      <c r="W11" s="80"/>
      <c r="X11" s="80"/>
      <c r="Y11" s="80"/>
      <c r="Z11" s="48"/>
      <c r="AA11" s="48"/>
      <c r="AB11" s="48"/>
      <c r="AC11" s="48"/>
      <c r="AD11" s="79"/>
      <c r="AE11" s="79"/>
      <c r="AF11" s="79"/>
      <c r="AG11" s="79"/>
      <c r="AH11" s="48"/>
      <c r="AI11" s="48"/>
      <c r="AJ11" s="48"/>
      <c r="AK11" s="48"/>
      <c r="AL11" s="82">
        <f t="shared" si="9"/>
        <v>0</v>
      </c>
      <c r="AM11" s="82">
        <f t="shared" si="10"/>
        <v>0</v>
      </c>
      <c r="AN11" s="82">
        <f t="shared" si="11"/>
        <v>0</v>
      </c>
      <c r="AO11" s="83">
        <f t="shared" si="12"/>
        <v>0</v>
      </c>
      <c r="AP11" s="83">
        <f t="shared" si="13"/>
        <v>0</v>
      </c>
    </row>
    <row r="12" spans="1:44" ht="22" customHeight="1" x14ac:dyDescent="0.35">
      <c r="A12" s="59"/>
      <c r="B12" s="46"/>
      <c r="C12" s="46"/>
      <c r="D12" s="46"/>
      <c r="E12" s="105"/>
      <c r="F12" s="79"/>
      <c r="G12" s="79"/>
      <c r="H12" s="79"/>
      <c r="I12" s="79"/>
      <c r="J12" s="48"/>
      <c r="K12" s="48"/>
      <c r="L12" s="48"/>
      <c r="M12" s="48"/>
      <c r="N12" s="79"/>
      <c r="O12" s="79"/>
      <c r="P12" s="80"/>
      <c r="Q12" s="79"/>
      <c r="R12" s="48"/>
      <c r="S12" s="48"/>
      <c r="T12" s="48"/>
      <c r="U12" s="48"/>
      <c r="V12" s="80"/>
      <c r="W12" s="80"/>
      <c r="X12" s="80"/>
      <c r="Y12" s="80"/>
      <c r="Z12" s="48"/>
      <c r="AA12" s="48"/>
      <c r="AB12" s="48"/>
      <c r="AC12" s="48"/>
      <c r="AD12" s="79"/>
      <c r="AE12" s="79"/>
      <c r="AF12" s="79"/>
      <c r="AG12" s="79"/>
      <c r="AH12" s="48"/>
      <c r="AI12" s="48"/>
      <c r="AJ12" s="48"/>
      <c r="AK12" s="48"/>
      <c r="AL12" s="82">
        <f t="shared" si="9"/>
        <v>0</v>
      </c>
      <c r="AM12" s="82">
        <f t="shared" si="10"/>
        <v>0</v>
      </c>
      <c r="AN12" s="82">
        <f t="shared" si="11"/>
        <v>0</v>
      </c>
      <c r="AO12" s="83">
        <f t="shared" si="12"/>
        <v>0</v>
      </c>
      <c r="AP12" s="83">
        <f t="shared" si="13"/>
        <v>0</v>
      </c>
    </row>
    <row r="13" spans="1:44" ht="22" customHeight="1" x14ac:dyDescent="0.35">
      <c r="A13" s="59"/>
      <c r="B13" s="46"/>
      <c r="C13" s="46"/>
      <c r="D13" s="46"/>
      <c r="E13" s="105"/>
      <c r="F13" s="79"/>
      <c r="G13" s="79"/>
      <c r="H13" s="79"/>
      <c r="I13" s="79"/>
      <c r="J13" s="48"/>
      <c r="K13" s="48"/>
      <c r="L13" s="48"/>
      <c r="M13" s="48"/>
      <c r="N13" s="79"/>
      <c r="O13" s="79"/>
      <c r="P13" s="80"/>
      <c r="Q13" s="79"/>
      <c r="R13" s="48"/>
      <c r="S13" s="48"/>
      <c r="T13" s="48"/>
      <c r="U13" s="48"/>
      <c r="V13" s="80"/>
      <c r="W13" s="80"/>
      <c r="X13" s="80"/>
      <c r="Y13" s="80"/>
      <c r="Z13" s="48"/>
      <c r="AA13" s="48"/>
      <c r="AB13" s="48"/>
      <c r="AC13" s="48"/>
      <c r="AD13" s="79"/>
      <c r="AE13" s="79"/>
      <c r="AF13" s="79"/>
      <c r="AG13" s="79"/>
      <c r="AH13" s="48"/>
      <c r="AI13" s="48"/>
      <c r="AJ13" s="48"/>
      <c r="AK13" s="48"/>
      <c r="AL13" s="82">
        <f t="shared" ref="AL13:AL16" si="14">F13+J13+N13+R13+V13+Z13+AD13+AH13</f>
        <v>0</v>
      </c>
      <c r="AM13" s="82">
        <f t="shared" ref="AM13:AM16" si="15">G13+K13+O13+S13+W13+AA13+AE13+AI13</f>
        <v>0</v>
      </c>
      <c r="AN13" s="82">
        <f t="shared" ref="AN13:AN16" si="16">H13+L13+P13+T13+X13+AB13+AF13+AJ13</f>
        <v>0</v>
      </c>
      <c r="AO13" s="83">
        <f t="shared" ref="AO13:AO16" si="17">I13+M13+Q13+U13+Y13+AC13+AG13+AK13</f>
        <v>0</v>
      </c>
      <c r="AP13" s="83">
        <f t="shared" ref="AP13:AP16" si="18">SUM(AL13:AO13)</f>
        <v>0</v>
      </c>
    </row>
    <row r="14" spans="1:44" ht="22" customHeight="1" x14ac:dyDescent="0.35">
      <c r="A14" s="59"/>
      <c r="B14" s="46"/>
      <c r="C14" s="46"/>
      <c r="D14" s="46"/>
      <c r="E14" s="105"/>
      <c r="F14" s="79"/>
      <c r="G14" s="79"/>
      <c r="H14" s="79"/>
      <c r="I14" s="79"/>
      <c r="J14" s="48"/>
      <c r="K14" s="48"/>
      <c r="L14" s="48"/>
      <c r="M14" s="48"/>
      <c r="N14" s="79"/>
      <c r="O14" s="79"/>
      <c r="P14" s="80"/>
      <c r="Q14" s="79"/>
      <c r="R14" s="48"/>
      <c r="S14" s="48"/>
      <c r="T14" s="48"/>
      <c r="U14" s="48"/>
      <c r="V14" s="80"/>
      <c r="W14" s="80"/>
      <c r="X14" s="80"/>
      <c r="Y14" s="80"/>
      <c r="Z14" s="48"/>
      <c r="AA14" s="48"/>
      <c r="AB14" s="48"/>
      <c r="AC14" s="48"/>
      <c r="AD14" s="79"/>
      <c r="AE14" s="79"/>
      <c r="AF14" s="79"/>
      <c r="AG14" s="79"/>
      <c r="AH14" s="48"/>
      <c r="AI14" s="48"/>
      <c r="AJ14" s="48"/>
      <c r="AK14" s="48"/>
      <c r="AL14" s="82">
        <f t="shared" si="14"/>
        <v>0</v>
      </c>
      <c r="AM14" s="82">
        <f t="shared" si="15"/>
        <v>0</v>
      </c>
      <c r="AN14" s="82">
        <f t="shared" si="16"/>
        <v>0</v>
      </c>
      <c r="AO14" s="83">
        <f t="shared" si="17"/>
        <v>0</v>
      </c>
      <c r="AP14" s="83">
        <f t="shared" si="18"/>
        <v>0</v>
      </c>
    </row>
    <row r="15" spans="1:44" ht="22" customHeight="1" x14ac:dyDescent="0.35">
      <c r="A15" s="59"/>
      <c r="B15" s="46"/>
      <c r="C15" s="46"/>
      <c r="D15" s="46"/>
      <c r="E15" s="105"/>
      <c r="F15" s="79"/>
      <c r="G15" s="79"/>
      <c r="H15" s="79"/>
      <c r="I15" s="79"/>
      <c r="J15" s="48"/>
      <c r="K15" s="48"/>
      <c r="L15" s="48"/>
      <c r="M15" s="48"/>
      <c r="N15" s="79"/>
      <c r="O15" s="79"/>
      <c r="P15" s="80"/>
      <c r="Q15" s="79"/>
      <c r="R15" s="48"/>
      <c r="S15" s="48"/>
      <c r="T15" s="48"/>
      <c r="U15" s="48"/>
      <c r="V15" s="80"/>
      <c r="W15" s="80"/>
      <c r="X15" s="80"/>
      <c r="Y15" s="80"/>
      <c r="Z15" s="48"/>
      <c r="AA15" s="48"/>
      <c r="AB15" s="48"/>
      <c r="AC15" s="48"/>
      <c r="AD15" s="79"/>
      <c r="AE15" s="79"/>
      <c r="AF15" s="79"/>
      <c r="AG15" s="79"/>
      <c r="AH15" s="48"/>
      <c r="AI15" s="48"/>
      <c r="AJ15" s="48"/>
      <c r="AK15" s="48"/>
      <c r="AL15" s="82">
        <f t="shared" si="14"/>
        <v>0</v>
      </c>
      <c r="AM15" s="82">
        <f t="shared" si="15"/>
        <v>0</v>
      </c>
      <c r="AN15" s="82">
        <f t="shared" si="16"/>
        <v>0</v>
      </c>
      <c r="AO15" s="83">
        <f t="shared" si="17"/>
        <v>0</v>
      </c>
      <c r="AP15" s="83">
        <f t="shared" si="18"/>
        <v>0</v>
      </c>
    </row>
    <row r="16" spans="1:44" ht="22" customHeight="1" x14ac:dyDescent="0.35">
      <c r="A16" s="59"/>
      <c r="B16" s="46"/>
      <c r="C16" s="46"/>
      <c r="D16" s="46"/>
      <c r="E16" s="105"/>
      <c r="F16" s="79"/>
      <c r="G16" s="79"/>
      <c r="H16" s="79"/>
      <c r="I16" s="79"/>
      <c r="J16" s="48"/>
      <c r="K16" s="48"/>
      <c r="L16" s="48"/>
      <c r="M16" s="48"/>
      <c r="N16" s="79"/>
      <c r="O16" s="79"/>
      <c r="P16" s="80"/>
      <c r="Q16" s="79"/>
      <c r="R16" s="48"/>
      <c r="S16" s="48"/>
      <c r="T16" s="48"/>
      <c r="U16" s="48"/>
      <c r="V16" s="80"/>
      <c r="W16" s="80"/>
      <c r="X16" s="80"/>
      <c r="Y16" s="80"/>
      <c r="Z16" s="48"/>
      <c r="AA16" s="48"/>
      <c r="AB16" s="48"/>
      <c r="AC16" s="48"/>
      <c r="AD16" s="79"/>
      <c r="AE16" s="79"/>
      <c r="AF16" s="79"/>
      <c r="AG16" s="79"/>
      <c r="AH16" s="48"/>
      <c r="AI16" s="48"/>
      <c r="AJ16" s="48"/>
      <c r="AK16" s="48"/>
      <c r="AL16" s="82">
        <f t="shared" si="14"/>
        <v>0</v>
      </c>
      <c r="AM16" s="82">
        <f t="shared" si="15"/>
        <v>0</v>
      </c>
      <c r="AN16" s="82">
        <f t="shared" si="16"/>
        <v>0</v>
      </c>
      <c r="AO16" s="83">
        <f t="shared" si="17"/>
        <v>0</v>
      </c>
      <c r="AP16" s="83">
        <f t="shared" si="18"/>
        <v>0</v>
      </c>
    </row>
    <row r="17" spans="1:42" ht="22" customHeight="1" x14ac:dyDescent="0.35">
      <c r="A17" s="59"/>
      <c r="B17" s="46"/>
      <c r="C17" s="46"/>
      <c r="D17" s="46"/>
      <c r="E17" s="105"/>
      <c r="F17" s="79"/>
      <c r="G17" s="79"/>
      <c r="H17" s="79"/>
      <c r="I17" s="79"/>
      <c r="J17" s="48"/>
      <c r="K17" s="48"/>
      <c r="L17" s="48"/>
      <c r="M17" s="48"/>
      <c r="N17" s="79"/>
      <c r="O17" s="79"/>
      <c r="P17" s="80"/>
      <c r="Q17" s="79"/>
      <c r="R17" s="48"/>
      <c r="S17" s="48"/>
      <c r="T17" s="48"/>
      <c r="U17" s="48"/>
      <c r="V17" s="80"/>
      <c r="W17" s="80"/>
      <c r="X17" s="80"/>
      <c r="Y17" s="80"/>
      <c r="Z17" s="48"/>
      <c r="AA17" s="48"/>
      <c r="AB17" s="48"/>
      <c r="AC17" s="48"/>
      <c r="AD17" s="79"/>
      <c r="AE17" s="79"/>
      <c r="AF17" s="79"/>
      <c r="AG17" s="79"/>
      <c r="AH17" s="48"/>
      <c r="AI17" s="48"/>
      <c r="AJ17" s="48"/>
      <c r="AK17" s="48"/>
      <c r="AL17" s="82">
        <f t="shared" si="9"/>
        <v>0</v>
      </c>
      <c r="AM17" s="82">
        <f t="shared" si="10"/>
        <v>0</v>
      </c>
      <c r="AN17" s="82">
        <f t="shared" si="11"/>
        <v>0</v>
      </c>
      <c r="AO17" s="83">
        <f t="shared" si="12"/>
        <v>0</v>
      </c>
      <c r="AP17" s="83">
        <f t="shared" si="13"/>
        <v>0</v>
      </c>
    </row>
    <row r="18" spans="1:42" ht="22" customHeight="1" x14ac:dyDescent="0.35">
      <c r="A18" s="59"/>
      <c r="B18" s="46"/>
      <c r="C18" s="46"/>
      <c r="D18" s="46"/>
      <c r="E18" s="105"/>
      <c r="F18" s="79"/>
      <c r="G18" s="79"/>
      <c r="H18" s="79"/>
      <c r="I18" s="79"/>
      <c r="J18" s="48"/>
      <c r="K18" s="48"/>
      <c r="L18" s="48"/>
      <c r="M18" s="48"/>
      <c r="N18" s="79"/>
      <c r="O18" s="79"/>
      <c r="P18" s="80"/>
      <c r="Q18" s="79"/>
      <c r="R18" s="48"/>
      <c r="S18" s="48"/>
      <c r="T18" s="48"/>
      <c r="U18" s="48"/>
      <c r="V18" s="80"/>
      <c r="W18" s="80"/>
      <c r="X18" s="80"/>
      <c r="Y18" s="80"/>
      <c r="Z18" s="48"/>
      <c r="AA18" s="48"/>
      <c r="AB18" s="48"/>
      <c r="AC18" s="48"/>
      <c r="AD18" s="79"/>
      <c r="AE18" s="79"/>
      <c r="AF18" s="79"/>
      <c r="AG18" s="79"/>
      <c r="AH18" s="48"/>
      <c r="AI18" s="48"/>
      <c r="AJ18" s="48"/>
      <c r="AK18" s="48"/>
      <c r="AL18" s="82">
        <f t="shared" si="9"/>
        <v>0</v>
      </c>
      <c r="AM18" s="82">
        <f t="shared" si="10"/>
        <v>0</v>
      </c>
      <c r="AN18" s="82">
        <f t="shared" si="11"/>
        <v>0</v>
      </c>
      <c r="AO18" s="83">
        <f t="shared" si="12"/>
        <v>0</v>
      </c>
      <c r="AP18" s="83">
        <f t="shared" si="13"/>
        <v>0</v>
      </c>
    </row>
    <row r="19" spans="1:42" ht="22" customHeight="1" x14ac:dyDescent="0.35">
      <c r="A19" s="59"/>
      <c r="B19" s="46"/>
      <c r="C19" s="46"/>
      <c r="D19" s="46"/>
      <c r="E19" s="105"/>
      <c r="F19" s="79"/>
      <c r="G19" s="79"/>
      <c r="H19" s="79"/>
      <c r="I19" s="79"/>
      <c r="J19" s="48"/>
      <c r="K19" s="48"/>
      <c r="L19" s="48"/>
      <c r="M19" s="48"/>
      <c r="N19" s="79"/>
      <c r="O19" s="79"/>
      <c r="P19" s="80"/>
      <c r="Q19" s="79"/>
      <c r="R19" s="48"/>
      <c r="S19" s="48"/>
      <c r="T19" s="48"/>
      <c r="U19" s="48"/>
      <c r="V19" s="80"/>
      <c r="W19" s="80"/>
      <c r="X19" s="80"/>
      <c r="Y19" s="80"/>
      <c r="Z19" s="48"/>
      <c r="AA19" s="48"/>
      <c r="AB19" s="48"/>
      <c r="AC19" s="48"/>
      <c r="AD19" s="79"/>
      <c r="AE19" s="79"/>
      <c r="AF19" s="79"/>
      <c r="AG19" s="79"/>
      <c r="AH19" s="48"/>
      <c r="AI19" s="48"/>
      <c r="AJ19" s="48"/>
      <c r="AK19" s="48"/>
      <c r="AL19" s="82">
        <f t="shared" si="9"/>
        <v>0</v>
      </c>
      <c r="AM19" s="82">
        <f t="shared" si="10"/>
        <v>0</v>
      </c>
      <c r="AN19" s="82">
        <f t="shared" si="11"/>
        <v>0</v>
      </c>
      <c r="AO19" s="83">
        <f t="shared" si="12"/>
        <v>0</v>
      </c>
      <c r="AP19" s="83">
        <f t="shared" si="13"/>
        <v>0</v>
      </c>
    </row>
    <row r="20" spans="1:42" ht="22" customHeight="1" x14ac:dyDescent="0.35">
      <c r="A20" s="59"/>
      <c r="B20" s="46"/>
      <c r="C20" s="46"/>
      <c r="D20" s="46"/>
      <c r="E20" s="105"/>
      <c r="F20" s="79"/>
      <c r="G20" s="79"/>
      <c r="H20" s="79"/>
      <c r="I20" s="79"/>
      <c r="J20" s="48"/>
      <c r="K20" s="48"/>
      <c r="L20" s="48"/>
      <c r="M20" s="48"/>
      <c r="N20" s="79"/>
      <c r="O20" s="79"/>
      <c r="P20" s="80"/>
      <c r="Q20" s="79"/>
      <c r="R20" s="48"/>
      <c r="S20" s="48"/>
      <c r="T20" s="48"/>
      <c r="U20" s="48"/>
      <c r="V20" s="80"/>
      <c r="W20" s="80"/>
      <c r="X20" s="80"/>
      <c r="Y20" s="80"/>
      <c r="Z20" s="48"/>
      <c r="AA20" s="48"/>
      <c r="AB20" s="48"/>
      <c r="AC20" s="48"/>
      <c r="AD20" s="79"/>
      <c r="AE20" s="79"/>
      <c r="AF20" s="79"/>
      <c r="AG20" s="79"/>
      <c r="AH20" s="48"/>
      <c r="AI20" s="48"/>
      <c r="AJ20" s="48"/>
      <c r="AK20" s="48"/>
      <c r="AL20" s="82">
        <f t="shared" si="9"/>
        <v>0</v>
      </c>
      <c r="AM20" s="82">
        <f t="shared" si="10"/>
        <v>0</v>
      </c>
      <c r="AN20" s="82">
        <f t="shared" si="11"/>
        <v>0</v>
      </c>
      <c r="AO20" s="83">
        <f t="shared" si="12"/>
        <v>0</v>
      </c>
      <c r="AP20" s="83">
        <f t="shared" si="13"/>
        <v>0</v>
      </c>
    </row>
    <row r="21" spans="1:42" ht="22" customHeight="1" x14ac:dyDescent="0.35">
      <c r="A21" s="59"/>
      <c r="B21" s="46"/>
      <c r="C21" s="46"/>
      <c r="D21" s="46"/>
      <c r="E21" s="105"/>
      <c r="F21" s="79"/>
      <c r="G21" s="79"/>
      <c r="H21" s="79"/>
      <c r="I21" s="79"/>
      <c r="J21" s="48"/>
      <c r="K21" s="48"/>
      <c r="L21" s="48"/>
      <c r="M21" s="48"/>
      <c r="N21" s="79"/>
      <c r="O21" s="79"/>
      <c r="P21" s="80"/>
      <c r="Q21" s="79"/>
      <c r="R21" s="48"/>
      <c r="S21" s="48"/>
      <c r="T21" s="48"/>
      <c r="U21" s="48"/>
      <c r="V21" s="80"/>
      <c r="W21" s="80"/>
      <c r="X21" s="80"/>
      <c r="Y21" s="80"/>
      <c r="Z21" s="48"/>
      <c r="AA21" s="48"/>
      <c r="AB21" s="48"/>
      <c r="AC21" s="48"/>
      <c r="AD21" s="79"/>
      <c r="AE21" s="79"/>
      <c r="AF21" s="79"/>
      <c r="AG21" s="79"/>
      <c r="AH21" s="48"/>
      <c r="AI21" s="48"/>
      <c r="AJ21" s="48"/>
      <c r="AK21" s="48"/>
      <c r="AL21" s="82">
        <f t="shared" si="9"/>
        <v>0</v>
      </c>
      <c r="AM21" s="82">
        <f t="shared" si="10"/>
        <v>0</v>
      </c>
      <c r="AN21" s="82">
        <f t="shared" si="11"/>
        <v>0</v>
      </c>
      <c r="AO21" s="83">
        <f t="shared" si="12"/>
        <v>0</v>
      </c>
      <c r="AP21" s="83">
        <f t="shared" si="13"/>
        <v>0</v>
      </c>
    </row>
    <row r="22" spans="1:42" ht="22" customHeight="1" x14ac:dyDescent="0.35">
      <c r="A22" s="59"/>
      <c r="B22" s="46"/>
      <c r="C22" s="46"/>
      <c r="D22" s="46"/>
      <c r="E22" s="105"/>
      <c r="F22" s="79"/>
      <c r="G22" s="79"/>
      <c r="H22" s="79"/>
      <c r="I22" s="79"/>
      <c r="J22" s="48"/>
      <c r="K22" s="48"/>
      <c r="L22" s="48"/>
      <c r="M22" s="48"/>
      <c r="N22" s="79"/>
      <c r="O22" s="79"/>
      <c r="P22" s="80"/>
      <c r="Q22" s="79"/>
      <c r="R22" s="48"/>
      <c r="S22" s="48"/>
      <c r="T22" s="48"/>
      <c r="U22" s="48"/>
      <c r="V22" s="80"/>
      <c r="W22" s="80"/>
      <c r="X22" s="80"/>
      <c r="Y22" s="80"/>
      <c r="Z22" s="48"/>
      <c r="AA22" s="48"/>
      <c r="AB22" s="48"/>
      <c r="AC22" s="48"/>
      <c r="AD22" s="79"/>
      <c r="AE22" s="79"/>
      <c r="AF22" s="79"/>
      <c r="AG22" s="79"/>
      <c r="AH22" s="48"/>
      <c r="AI22" s="48"/>
      <c r="AJ22" s="48"/>
      <c r="AK22" s="48"/>
      <c r="AL22" s="82">
        <f t="shared" si="9"/>
        <v>0</v>
      </c>
      <c r="AM22" s="82">
        <f t="shared" si="10"/>
        <v>0</v>
      </c>
      <c r="AN22" s="82">
        <f t="shared" si="11"/>
        <v>0</v>
      </c>
      <c r="AO22" s="83">
        <f t="shared" si="12"/>
        <v>0</v>
      </c>
      <c r="AP22" s="83">
        <f t="shared" si="13"/>
        <v>0</v>
      </c>
    </row>
    <row r="23" spans="1:42" ht="22" customHeight="1" x14ac:dyDescent="0.35">
      <c r="A23" s="59"/>
      <c r="B23" s="46"/>
      <c r="C23" s="46"/>
      <c r="D23" s="46"/>
      <c r="E23" s="105"/>
      <c r="F23" s="79"/>
      <c r="G23" s="79"/>
      <c r="H23" s="79"/>
      <c r="I23" s="79"/>
      <c r="J23" s="48"/>
      <c r="K23" s="48"/>
      <c r="L23" s="48"/>
      <c r="M23" s="48"/>
      <c r="N23" s="79"/>
      <c r="O23" s="79"/>
      <c r="P23" s="80"/>
      <c r="Q23" s="79"/>
      <c r="R23" s="48"/>
      <c r="S23" s="48"/>
      <c r="T23" s="48"/>
      <c r="U23" s="48"/>
      <c r="V23" s="80"/>
      <c r="W23" s="80"/>
      <c r="X23" s="80"/>
      <c r="Y23" s="80"/>
      <c r="Z23" s="48"/>
      <c r="AA23" s="48"/>
      <c r="AB23" s="48"/>
      <c r="AC23" s="48"/>
      <c r="AD23" s="79"/>
      <c r="AE23" s="79"/>
      <c r="AF23" s="79"/>
      <c r="AG23" s="79"/>
      <c r="AH23" s="48"/>
      <c r="AI23" s="48"/>
      <c r="AJ23" s="48"/>
      <c r="AK23" s="48"/>
      <c r="AL23" s="82">
        <f t="shared" si="9"/>
        <v>0</v>
      </c>
      <c r="AM23" s="82">
        <f t="shared" si="10"/>
        <v>0</v>
      </c>
      <c r="AN23" s="82">
        <f t="shared" si="11"/>
        <v>0</v>
      </c>
      <c r="AO23" s="83">
        <f t="shared" si="12"/>
        <v>0</v>
      </c>
      <c r="AP23" s="83">
        <f t="shared" si="13"/>
        <v>0</v>
      </c>
    </row>
    <row r="24" spans="1:42" ht="22" customHeight="1" x14ac:dyDescent="0.35">
      <c r="A24" s="59"/>
      <c r="B24" s="46"/>
      <c r="C24" s="46"/>
      <c r="D24" s="46"/>
      <c r="E24" s="105"/>
      <c r="F24" s="79"/>
      <c r="G24" s="79"/>
      <c r="H24" s="79"/>
      <c r="I24" s="79"/>
      <c r="J24" s="48"/>
      <c r="K24" s="48"/>
      <c r="L24" s="48"/>
      <c r="M24" s="48"/>
      <c r="N24" s="79"/>
      <c r="O24" s="79"/>
      <c r="P24" s="80"/>
      <c r="Q24" s="79"/>
      <c r="R24" s="48"/>
      <c r="S24" s="48"/>
      <c r="T24" s="48"/>
      <c r="U24" s="48"/>
      <c r="V24" s="80"/>
      <c r="W24" s="80"/>
      <c r="X24" s="80"/>
      <c r="Y24" s="80"/>
      <c r="Z24" s="48"/>
      <c r="AA24" s="48"/>
      <c r="AB24" s="48"/>
      <c r="AC24" s="48"/>
      <c r="AD24" s="79"/>
      <c r="AE24" s="79"/>
      <c r="AF24" s="79"/>
      <c r="AG24" s="79"/>
      <c r="AH24" s="48"/>
      <c r="AI24" s="48"/>
      <c r="AJ24" s="48"/>
      <c r="AK24" s="48"/>
      <c r="AL24" s="82">
        <f t="shared" ref="AL24" si="19">F24+J24+N24+R24+V24+Z24+AD24+AH24</f>
        <v>0</v>
      </c>
      <c r="AM24" s="82">
        <f t="shared" ref="AM24" si="20">G24+K24+O24+S24+W24+AA24+AE24+AI24</f>
        <v>0</v>
      </c>
      <c r="AN24" s="82">
        <f t="shared" ref="AN24" si="21">H24+L24+P24+T24+X24+AB24+AF24+AJ24</f>
        <v>0</v>
      </c>
      <c r="AO24" s="83">
        <f t="shared" ref="AO24" si="22">I24+M24+Q24+U24+Y24+AC24+AG24+AK24</f>
        <v>0</v>
      </c>
      <c r="AP24" s="83">
        <f t="shared" ref="AP24" si="23">SUM(AL24:AO24)</f>
        <v>0</v>
      </c>
    </row>
    <row r="25" spans="1:42" ht="22" customHeight="1" x14ac:dyDescent="0.35">
      <c r="A25" s="59"/>
      <c r="B25" s="46"/>
      <c r="C25" s="46"/>
      <c r="D25" s="46"/>
      <c r="E25" s="105"/>
      <c r="F25" s="79"/>
      <c r="G25" s="79"/>
      <c r="H25" s="79"/>
      <c r="I25" s="79"/>
      <c r="J25" s="48"/>
      <c r="K25" s="48"/>
      <c r="L25" s="48"/>
      <c r="M25" s="48"/>
      <c r="N25" s="79"/>
      <c r="O25" s="79"/>
      <c r="P25" s="80"/>
      <c r="Q25" s="79"/>
      <c r="R25" s="48"/>
      <c r="S25" s="48"/>
      <c r="T25" s="48"/>
      <c r="U25" s="48"/>
      <c r="V25" s="80"/>
      <c r="W25" s="80"/>
      <c r="X25" s="80"/>
      <c r="Y25" s="80"/>
      <c r="Z25" s="48"/>
      <c r="AA25" s="48"/>
      <c r="AB25" s="48"/>
      <c r="AC25" s="48"/>
      <c r="AD25" s="79"/>
      <c r="AE25" s="79"/>
      <c r="AF25" s="79"/>
      <c r="AG25" s="79"/>
      <c r="AH25" s="48"/>
      <c r="AI25" s="48"/>
      <c r="AJ25" s="48"/>
      <c r="AK25" s="48"/>
      <c r="AL25" s="82">
        <f t="shared" si="9"/>
        <v>0</v>
      </c>
      <c r="AM25" s="82">
        <f t="shared" si="10"/>
        <v>0</v>
      </c>
      <c r="AN25" s="82">
        <f t="shared" si="11"/>
        <v>0</v>
      </c>
      <c r="AO25" s="83">
        <f t="shared" si="12"/>
        <v>0</v>
      </c>
      <c r="AP25" s="83">
        <f t="shared" si="13"/>
        <v>0</v>
      </c>
    </row>
    <row r="26" spans="1:42" ht="22" customHeight="1" x14ac:dyDescent="0.35">
      <c r="A26" s="59"/>
      <c r="B26" s="46"/>
      <c r="C26" s="46"/>
      <c r="D26" s="46"/>
      <c r="E26" s="105"/>
      <c r="F26" s="79"/>
      <c r="G26" s="79"/>
      <c r="H26" s="79"/>
      <c r="I26" s="79"/>
      <c r="J26" s="48"/>
      <c r="K26" s="48"/>
      <c r="L26" s="48"/>
      <c r="M26" s="48"/>
      <c r="N26" s="79"/>
      <c r="O26" s="79"/>
      <c r="P26" s="80"/>
      <c r="Q26" s="79"/>
      <c r="R26" s="48"/>
      <c r="S26" s="48"/>
      <c r="T26" s="48"/>
      <c r="U26" s="48"/>
      <c r="V26" s="80"/>
      <c r="W26" s="80"/>
      <c r="X26" s="80"/>
      <c r="Y26" s="80"/>
      <c r="Z26" s="48"/>
      <c r="AA26" s="48"/>
      <c r="AB26" s="48"/>
      <c r="AC26" s="48"/>
      <c r="AD26" s="79"/>
      <c r="AE26" s="79"/>
      <c r="AF26" s="79"/>
      <c r="AG26" s="79"/>
      <c r="AH26" s="48"/>
      <c r="AI26" s="48"/>
      <c r="AJ26" s="48"/>
      <c r="AK26" s="48"/>
      <c r="AL26" s="82">
        <f t="shared" si="9"/>
        <v>0</v>
      </c>
      <c r="AM26" s="82">
        <f t="shared" si="10"/>
        <v>0</v>
      </c>
      <c r="AN26" s="82">
        <f t="shared" si="11"/>
        <v>0</v>
      </c>
      <c r="AO26" s="83">
        <f t="shared" si="12"/>
        <v>0</v>
      </c>
      <c r="AP26" s="83">
        <f t="shared" si="13"/>
        <v>0</v>
      </c>
    </row>
    <row r="27" spans="1:42" ht="22" customHeight="1" x14ac:dyDescent="0.35">
      <c r="A27" s="59"/>
      <c r="B27" s="46"/>
      <c r="C27" s="46"/>
      <c r="D27" s="46"/>
      <c r="E27" s="105"/>
      <c r="F27" s="79"/>
      <c r="G27" s="79"/>
      <c r="H27" s="79"/>
      <c r="I27" s="79"/>
      <c r="J27" s="48"/>
      <c r="K27" s="48"/>
      <c r="L27" s="48"/>
      <c r="M27" s="48"/>
      <c r="N27" s="79"/>
      <c r="O27" s="79"/>
      <c r="P27" s="80"/>
      <c r="Q27" s="79"/>
      <c r="R27" s="48"/>
      <c r="S27" s="48"/>
      <c r="T27" s="48"/>
      <c r="U27" s="48"/>
      <c r="V27" s="80"/>
      <c r="W27" s="80"/>
      <c r="X27" s="80"/>
      <c r="Y27" s="80"/>
      <c r="Z27" s="48"/>
      <c r="AA27" s="48"/>
      <c r="AB27" s="48"/>
      <c r="AC27" s="48"/>
      <c r="AD27" s="79"/>
      <c r="AE27" s="79"/>
      <c r="AF27" s="79"/>
      <c r="AG27" s="79"/>
      <c r="AH27" s="48"/>
      <c r="AI27" s="48"/>
      <c r="AJ27" s="48"/>
      <c r="AK27" s="48"/>
      <c r="AL27" s="82">
        <f t="shared" si="9"/>
        <v>0</v>
      </c>
      <c r="AM27" s="82">
        <f t="shared" si="10"/>
        <v>0</v>
      </c>
      <c r="AN27" s="82">
        <f t="shared" si="11"/>
        <v>0</v>
      </c>
      <c r="AO27" s="83">
        <f t="shared" si="12"/>
        <v>0</v>
      </c>
      <c r="AP27" s="83">
        <f t="shared" si="13"/>
        <v>0</v>
      </c>
    </row>
    <row r="28" spans="1:42" ht="22" customHeight="1" x14ac:dyDescent="0.35">
      <c r="A28" s="59"/>
      <c r="B28" s="46"/>
      <c r="C28" s="46"/>
      <c r="D28" s="46"/>
      <c r="E28" s="105"/>
      <c r="F28" s="79"/>
      <c r="G28" s="79"/>
      <c r="H28" s="79"/>
      <c r="I28" s="79"/>
      <c r="J28" s="48"/>
      <c r="K28" s="48"/>
      <c r="L28" s="48"/>
      <c r="M28" s="48"/>
      <c r="N28" s="79"/>
      <c r="O28" s="79"/>
      <c r="P28" s="80"/>
      <c r="Q28" s="79"/>
      <c r="R28" s="48"/>
      <c r="S28" s="48"/>
      <c r="T28" s="48"/>
      <c r="U28" s="48"/>
      <c r="V28" s="80"/>
      <c r="W28" s="80"/>
      <c r="X28" s="80"/>
      <c r="Y28" s="80"/>
      <c r="Z28" s="48"/>
      <c r="AA28" s="48"/>
      <c r="AB28" s="48"/>
      <c r="AC28" s="48"/>
      <c r="AD28" s="79"/>
      <c r="AE28" s="79"/>
      <c r="AF28" s="79"/>
      <c r="AG28" s="79"/>
      <c r="AH28" s="48"/>
      <c r="AI28" s="48"/>
      <c r="AJ28" s="48"/>
      <c r="AK28" s="48"/>
      <c r="AL28" s="82">
        <f t="shared" si="9"/>
        <v>0</v>
      </c>
      <c r="AM28" s="82">
        <f t="shared" si="10"/>
        <v>0</v>
      </c>
      <c r="AN28" s="82">
        <f t="shared" si="11"/>
        <v>0</v>
      </c>
      <c r="AO28" s="83">
        <f t="shared" si="12"/>
        <v>0</v>
      </c>
      <c r="AP28" s="83">
        <f t="shared" si="13"/>
        <v>0</v>
      </c>
    </row>
    <row r="29" spans="1:42" ht="22" customHeight="1" x14ac:dyDescent="0.35">
      <c r="A29" s="59"/>
      <c r="B29" s="46"/>
      <c r="C29" s="46"/>
      <c r="D29" s="46"/>
      <c r="E29" s="105"/>
      <c r="F29" s="79"/>
      <c r="G29" s="79"/>
      <c r="H29" s="79"/>
      <c r="I29" s="79"/>
      <c r="J29" s="48"/>
      <c r="K29" s="48"/>
      <c r="L29" s="48"/>
      <c r="M29" s="48"/>
      <c r="N29" s="79"/>
      <c r="O29" s="79"/>
      <c r="P29" s="80"/>
      <c r="Q29" s="79"/>
      <c r="R29" s="48"/>
      <c r="S29" s="48"/>
      <c r="T29" s="48"/>
      <c r="U29" s="48"/>
      <c r="V29" s="80"/>
      <c r="W29" s="80"/>
      <c r="X29" s="80"/>
      <c r="Y29" s="80"/>
      <c r="Z29" s="48"/>
      <c r="AA29" s="48"/>
      <c r="AB29" s="48"/>
      <c r="AC29" s="48"/>
      <c r="AD29" s="79"/>
      <c r="AE29" s="79"/>
      <c r="AF29" s="79"/>
      <c r="AG29" s="79"/>
      <c r="AH29" s="48"/>
      <c r="AI29" s="48"/>
      <c r="AJ29" s="48"/>
      <c r="AK29" s="48"/>
      <c r="AL29" s="82">
        <f t="shared" si="9"/>
        <v>0</v>
      </c>
      <c r="AM29" s="82">
        <f t="shared" si="10"/>
        <v>0</v>
      </c>
      <c r="AN29" s="82">
        <f t="shared" si="11"/>
        <v>0</v>
      </c>
      <c r="AO29" s="83">
        <f t="shared" si="12"/>
        <v>0</v>
      </c>
      <c r="AP29" s="83">
        <f t="shared" si="13"/>
        <v>0</v>
      </c>
    </row>
    <row r="30" spans="1:42" ht="22" customHeight="1" x14ac:dyDescent="0.35">
      <c r="A30" s="59"/>
      <c r="B30" s="46"/>
      <c r="C30" s="46"/>
      <c r="D30" s="46"/>
      <c r="E30" s="105"/>
      <c r="F30" s="79"/>
      <c r="G30" s="79"/>
      <c r="H30" s="79"/>
      <c r="I30" s="79"/>
      <c r="J30" s="48"/>
      <c r="K30" s="48"/>
      <c r="L30" s="48"/>
      <c r="M30" s="48"/>
      <c r="N30" s="79"/>
      <c r="O30" s="79"/>
      <c r="P30" s="80"/>
      <c r="Q30" s="79"/>
      <c r="R30" s="48"/>
      <c r="S30" s="48"/>
      <c r="T30" s="48"/>
      <c r="U30" s="48"/>
      <c r="V30" s="80"/>
      <c r="W30" s="80"/>
      <c r="X30" s="80"/>
      <c r="Y30" s="80"/>
      <c r="Z30" s="48"/>
      <c r="AA30" s="48"/>
      <c r="AB30" s="48"/>
      <c r="AC30" s="48"/>
      <c r="AD30" s="79"/>
      <c r="AE30" s="79"/>
      <c r="AF30" s="79"/>
      <c r="AG30" s="79"/>
      <c r="AH30" s="48"/>
      <c r="AI30" s="48"/>
      <c r="AJ30" s="48"/>
      <c r="AK30" s="48"/>
      <c r="AL30" s="82">
        <f t="shared" si="9"/>
        <v>0</v>
      </c>
      <c r="AM30" s="82">
        <f t="shared" si="10"/>
        <v>0</v>
      </c>
      <c r="AN30" s="82">
        <f t="shared" si="11"/>
        <v>0</v>
      </c>
      <c r="AO30" s="83">
        <f t="shared" si="12"/>
        <v>0</v>
      </c>
      <c r="AP30" s="83">
        <f t="shared" si="13"/>
        <v>0</v>
      </c>
    </row>
    <row r="31" spans="1:42" ht="22" customHeight="1" x14ac:dyDescent="0.35">
      <c r="A31" s="59"/>
      <c r="B31" s="46"/>
      <c r="C31" s="46"/>
      <c r="D31" s="46"/>
      <c r="E31" s="105"/>
      <c r="F31" s="79"/>
      <c r="G31" s="79"/>
      <c r="H31" s="79"/>
      <c r="I31" s="79"/>
      <c r="J31" s="48"/>
      <c r="K31" s="48"/>
      <c r="L31" s="48"/>
      <c r="M31" s="48"/>
      <c r="N31" s="79"/>
      <c r="O31" s="79"/>
      <c r="P31" s="80"/>
      <c r="Q31" s="79"/>
      <c r="R31" s="48"/>
      <c r="S31" s="48"/>
      <c r="T31" s="48"/>
      <c r="U31" s="48"/>
      <c r="V31" s="80"/>
      <c r="W31" s="80"/>
      <c r="X31" s="80"/>
      <c r="Y31" s="80"/>
      <c r="Z31" s="48"/>
      <c r="AA31" s="48"/>
      <c r="AB31" s="48"/>
      <c r="AC31" s="48"/>
      <c r="AD31" s="79"/>
      <c r="AE31" s="79"/>
      <c r="AF31" s="79"/>
      <c r="AG31" s="79"/>
      <c r="AH31" s="48"/>
      <c r="AI31" s="48"/>
      <c r="AJ31" s="48"/>
      <c r="AK31" s="48"/>
      <c r="AL31" s="82">
        <f t="shared" si="9"/>
        <v>0</v>
      </c>
      <c r="AM31" s="82">
        <f t="shared" si="10"/>
        <v>0</v>
      </c>
      <c r="AN31" s="82">
        <f t="shared" si="11"/>
        <v>0</v>
      </c>
      <c r="AO31" s="83">
        <f t="shared" si="12"/>
        <v>0</v>
      </c>
      <c r="AP31" s="83">
        <f t="shared" si="13"/>
        <v>0</v>
      </c>
    </row>
    <row r="32" spans="1:42" ht="22" customHeight="1" x14ac:dyDescent="0.35">
      <c r="A32" s="59"/>
      <c r="B32" s="46"/>
      <c r="C32" s="46"/>
      <c r="D32" s="46"/>
      <c r="E32" s="105"/>
      <c r="F32" s="79"/>
      <c r="G32" s="79"/>
      <c r="H32" s="79"/>
      <c r="I32" s="79"/>
      <c r="J32" s="48"/>
      <c r="K32" s="48"/>
      <c r="L32" s="48"/>
      <c r="M32" s="48"/>
      <c r="N32" s="79"/>
      <c r="O32" s="79"/>
      <c r="P32" s="80"/>
      <c r="Q32" s="79"/>
      <c r="R32" s="48"/>
      <c r="S32" s="48"/>
      <c r="T32" s="48"/>
      <c r="U32" s="48"/>
      <c r="V32" s="80"/>
      <c r="W32" s="80"/>
      <c r="X32" s="80"/>
      <c r="Y32" s="80"/>
      <c r="Z32" s="48"/>
      <c r="AA32" s="48"/>
      <c r="AB32" s="48"/>
      <c r="AC32" s="48"/>
      <c r="AD32" s="79"/>
      <c r="AE32" s="79"/>
      <c r="AF32" s="79"/>
      <c r="AG32" s="79"/>
      <c r="AH32" s="48"/>
      <c r="AI32" s="48"/>
      <c r="AJ32" s="48"/>
      <c r="AK32" s="48"/>
      <c r="AL32" s="82">
        <f t="shared" si="9"/>
        <v>0</v>
      </c>
      <c r="AM32" s="82">
        <f t="shared" si="10"/>
        <v>0</v>
      </c>
      <c r="AN32" s="82">
        <f t="shared" si="11"/>
        <v>0</v>
      </c>
      <c r="AO32" s="83">
        <f t="shared" si="12"/>
        <v>0</v>
      </c>
      <c r="AP32" s="83">
        <f t="shared" si="13"/>
        <v>0</v>
      </c>
    </row>
    <row r="33" spans="1:42" ht="22" customHeight="1" x14ac:dyDescent="0.35">
      <c r="A33" s="59"/>
      <c r="B33" s="46"/>
      <c r="C33" s="46"/>
      <c r="D33" s="46"/>
      <c r="E33" s="105"/>
      <c r="F33" s="79"/>
      <c r="G33" s="79"/>
      <c r="H33" s="79"/>
      <c r="I33" s="79"/>
      <c r="J33" s="48"/>
      <c r="K33" s="48"/>
      <c r="L33" s="48"/>
      <c r="M33" s="48"/>
      <c r="N33" s="79"/>
      <c r="O33" s="79"/>
      <c r="P33" s="80"/>
      <c r="Q33" s="79"/>
      <c r="R33" s="48"/>
      <c r="S33" s="48"/>
      <c r="T33" s="48"/>
      <c r="U33" s="48"/>
      <c r="V33" s="80"/>
      <c r="W33" s="80"/>
      <c r="X33" s="80"/>
      <c r="Y33" s="80"/>
      <c r="Z33" s="48"/>
      <c r="AA33" s="48"/>
      <c r="AB33" s="48"/>
      <c r="AC33" s="48"/>
      <c r="AD33" s="79"/>
      <c r="AE33" s="79"/>
      <c r="AF33" s="79"/>
      <c r="AG33" s="79"/>
      <c r="AH33" s="48"/>
      <c r="AI33" s="48"/>
      <c r="AJ33" s="48"/>
      <c r="AK33" s="48"/>
      <c r="AL33" s="82">
        <f t="shared" si="9"/>
        <v>0</v>
      </c>
      <c r="AM33" s="82">
        <f t="shared" si="10"/>
        <v>0</v>
      </c>
      <c r="AN33" s="82">
        <f t="shared" si="11"/>
        <v>0</v>
      </c>
      <c r="AO33" s="83">
        <f t="shared" si="12"/>
        <v>0</v>
      </c>
      <c r="AP33" s="83">
        <f t="shared" si="13"/>
        <v>0</v>
      </c>
    </row>
    <row r="34" spans="1:42" ht="22" customHeight="1" x14ac:dyDescent="0.35">
      <c r="A34" s="59"/>
      <c r="B34" s="46"/>
      <c r="C34" s="46"/>
      <c r="D34" s="46"/>
      <c r="E34" s="105"/>
      <c r="F34" s="79"/>
      <c r="G34" s="79"/>
      <c r="H34" s="79"/>
      <c r="I34" s="79"/>
      <c r="J34" s="48"/>
      <c r="K34" s="48"/>
      <c r="L34" s="48"/>
      <c r="M34" s="48"/>
      <c r="N34" s="79"/>
      <c r="O34" s="79"/>
      <c r="P34" s="80"/>
      <c r="Q34" s="79"/>
      <c r="R34" s="48"/>
      <c r="S34" s="48"/>
      <c r="T34" s="48"/>
      <c r="U34" s="48"/>
      <c r="V34" s="80"/>
      <c r="W34" s="80"/>
      <c r="X34" s="80"/>
      <c r="Y34" s="80"/>
      <c r="Z34" s="48"/>
      <c r="AA34" s="48"/>
      <c r="AB34" s="48"/>
      <c r="AC34" s="48"/>
      <c r="AD34" s="79"/>
      <c r="AE34" s="79"/>
      <c r="AF34" s="79"/>
      <c r="AG34" s="79"/>
      <c r="AH34" s="48"/>
      <c r="AI34" s="48"/>
      <c r="AJ34" s="48"/>
      <c r="AK34" s="48"/>
      <c r="AL34" s="82">
        <f t="shared" si="9"/>
        <v>0</v>
      </c>
      <c r="AM34" s="82">
        <f t="shared" si="10"/>
        <v>0</v>
      </c>
      <c r="AN34" s="82">
        <f t="shared" si="11"/>
        <v>0</v>
      </c>
      <c r="AO34" s="83">
        <f t="shared" si="12"/>
        <v>0</v>
      </c>
      <c r="AP34" s="83">
        <f t="shared" si="13"/>
        <v>0</v>
      </c>
    </row>
    <row r="35" spans="1:42" ht="22" customHeight="1" x14ac:dyDescent="0.35">
      <c r="A35" s="59"/>
      <c r="B35" s="46"/>
      <c r="C35" s="46"/>
      <c r="D35" s="46"/>
      <c r="E35" s="105"/>
      <c r="F35" s="79"/>
      <c r="G35" s="79"/>
      <c r="H35" s="79"/>
      <c r="I35" s="79"/>
      <c r="J35" s="48"/>
      <c r="K35" s="48"/>
      <c r="L35" s="48"/>
      <c r="M35" s="48"/>
      <c r="N35" s="79"/>
      <c r="O35" s="79"/>
      <c r="P35" s="80"/>
      <c r="Q35" s="79"/>
      <c r="R35" s="48"/>
      <c r="S35" s="48"/>
      <c r="T35" s="48"/>
      <c r="U35" s="48"/>
      <c r="V35" s="80"/>
      <c r="W35" s="80"/>
      <c r="X35" s="80"/>
      <c r="Y35" s="80"/>
      <c r="Z35" s="48"/>
      <c r="AA35" s="48"/>
      <c r="AB35" s="48"/>
      <c r="AC35" s="48"/>
      <c r="AD35" s="79"/>
      <c r="AE35" s="79"/>
      <c r="AF35" s="79"/>
      <c r="AG35" s="79"/>
      <c r="AH35" s="48"/>
      <c r="AI35" s="48"/>
      <c r="AJ35" s="48"/>
      <c r="AK35" s="48"/>
      <c r="AL35" s="82">
        <f t="shared" si="9"/>
        <v>0</v>
      </c>
      <c r="AM35" s="82">
        <f t="shared" si="10"/>
        <v>0</v>
      </c>
      <c r="AN35" s="82">
        <f t="shared" si="11"/>
        <v>0</v>
      </c>
      <c r="AO35" s="83">
        <f t="shared" si="12"/>
        <v>0</v>
      </c>
      <c r="AP35" s="83">
        <f t="shared" si="13"/>
        <v>0</v>
      </c>
    </row>
    <row r="36" spans="1:42" ht="22" customHeight="1" x14ac:dyDescent="0.35">
      <c r="A36" s="59"/>
      <c r="B36" s="46"/>
      <c r="C36" s="46"/>
      <c r="D36" s="46"/>
      <c r="E36" s="105"/>
      <c r="F36" s="79"/>
      <c r="G36" s="79"/>
      <c r="H36" s="79"/>
      <c r="I36" s="79"/>
      <c r="J36" s="48"/>
      <c r="K36" s="48"/>
      <c r="L36" s="48"/>
      <c r="M36" s="48"/>
      <c r="N36" s="79"/>
      <c r="O36" s="79"/>
      <c r="P36" s="80"/>
      <c r="Q36" s="79"/>
      <c r="R36" s="48"/>
      <c r="S36" s="48"/>
      <c r="T36" s="48"/>
      <c r="U36" s="48"/>
      <c r="V36" s="80"/>
      <c r="W36" s="80"/>
      <c r="X36" s="80"/>
      <c r="Y36" s="80"/>
      <c r="Z36" s="48"/>
      <c r="AA36" s="48"/>
      <c r="AB36" s="48"/>
      <c r="AC36" s="48"/>
      <c r="AD36" s="79"/>
      <c r="AE36" s="79"/>
      <c r="AF36" s="79"/>
      <c r="AG36" s="79"/>
      <c r="AH36" s="48"/>
      <c r="AI36" s="48"/>
      <c r="AJ36" s="48"/>
      <c r="AK36" s="48"/>
      <c r="AL36" s="82">
        <f t="shared" si="9"/>
        <v>0</v>
      </c>
      <c r="AM36" s="82">
        <f t="shared" si="10"/>
        <v>0</v>
      </c>
      <c r="AN36" s="82">
        <f t="shared" si="11"/>
        <v>0</v>
      </c>
      <c r="AO36" s="83">
        <f t="shared" si="12"/>
        <v>0</v>
      </c>
      <c r="AP36" s="83">
        <f t="shared" si="13"/>
        <v>0</v>
      </c>
    </row>
    <row r="37" spans="1:42" ht="22" customHeight="1" x14ac:dyDescent="0.35">
      <c r="A37" s="59"/>
      <c r="B37" s="46"/>
      <c r="C37" s="46"/>
      <c r="D37" s="46"/>
      <c r="E37" s="105"/>
      <c r="F37" s="79"/>
      <c r="G37" s="79"/>
      <c r="H37" s="79"/>
      <c r="I37" s="79"/>
      <c r="J37" s="48"/>
      <c r="K37" s="48"/>
      <c r="L37" s="48"/>
      <c r="M37" s="48"/>
      <c r="N37" s="79"/>
      <c r="O37" s="79"/>
      <c r="P37" s="80"/>
      <c r="Q37" s="79"/>
      <c r="R37" s="48"/>
      <c r="S37" s="48"/>
      <c r="T37" s="48"/>
      <c r="U37" s="48"/>
      <c r="V37" s="80"/>
      <c r="W37" s="80"/>
      <c r="X37" s="80"/>
      <c r="Y37" s="80"/>
      <c r="Z37" s="48"/>
      <c r="AA37" s="48"/>
      <c r="AB37" s="48"/>
      <c r="AC37" s="48"/>
      <c r="AD37" s="79"/>
      <c r="AE37" s="79"/>
      <c r="AF37" s="79"/>
      <c r="AG37" s="79"/>
      <c r="AH37" s="48"/>
      <c r="AI37" s="48"/>
      <c r="AJ37" s="48"/>
      <c r="AK37" s="48"/>
      <c r="AL37" s="82">
        <f t="shared" si="9"/>
        <v>0</v>
      </c>
      <c r="AM37" s="82">
        <f t="shared" si="10"/>
        <v>0</v>
      </c>
      <c r="AN37" s="82">
        <f t="shared" si="11"/>
        <v>0</v>
      </c>
      <c r="AO37" s="83">
        <f t="shared" si="12"/>
        <v>0</v>
      </c>
      <c r="AP37" s="83">
        <f t="shared" si="13"/>
        <v>0</v>
      </c>
    </row>
    <row r="38" spans="1:42" ht="22" customHeight="1" x14ac:dyDescent="0.35">
      <c r="A38" s="59"/>
      <c r="B38" s="46"/>
      <c r="C38" s="46"/>
      <c r="D38" s="46"/>
      <c r="E38" s="105"/>
      <c r="F38" s="79"/>
      <c r="G38" s="79"/>
      <c r="H38" s="79"/>
      <c r="I38" s="79"/>
      <c r="J38" s="48"/>
      <c r="K38" s="48"/>
      <c r="L38" s="48"/>
      <c r="M38" s="48"/>
      <c r="N38" s="79"/>
      <c r="O38" s="79"/>
      <c r="P38" s="80"/>
      <c r="Q38" s="79"/>
      <c r="R38" s="48"/>
      <c r="S38" s="48"/>
      <c r="T38" s="48"/>
      <c r="U38" s="48"/>
      <c r="V38" s="80"/>
      <c r="W38" s="80"/>
      <c r="X38" s="80"/>
      <c r="Y38" s="80"/>
      <c r="Z38" s="48"/>
      <c r="AA38" s="48"/>
      <c r="AB38" s="48"/>
      <c r="AC38" s="48"/>
      <c r="AD38" s="79"/>
      <c r="AE38" s="79"/>
      <c r="AF38" s="79"/>
      <c r="AG38" s="79"/>
      <c r="AH38" s="48"/>
      <c r="AI38" s="48"/>
      <c r="AJ38" s="48"/>
      <c r="AK38" s="48"/>
      <c r="AL38" s="82">
        <f t="shared" si="9"/>
        <v>0</v>
      </c>
      <c r="AM38" s="82">
        <f t="shared" si="10"/>
        <v>0</v>
      </c>
      <c r="AN38" s="82">
        <f t="shared" si="11"/>
        <v>0</v>
      </c>
      <c r="AO38" s="83">
        <f t="shared" si="12"/>
        <v>0</v>
      </c>
      <c r="AP38" s="83">
        <f t="shared" si="13"/>
        <v>0</v>
      </c>
    </row>
    <row r="39" spans="1:42" ht="22" customHeight="1" x14ac:dyDescent="0.35">
      <c r="A39" s="59"/>
      <c r="B39" s="46"/>
      <c r="C39" s="46"/>
      <c r="D39" s="46"/>
      <c r="E39" s="105"/>
      <c r="F39" s="79"/>
      <c r="G39" s="79"/>
      <c r="H39" s="79"/>
      <c r="I39" s="79"/>
      <c r="J39" s="48"/>
      <c r="K39" s="48"/>
      <c r="L39" s="48"/>
      <c r="M39" s="48"/>
      <c r="N39" s="79"/>
      <c r="O39" s="79"/>
      <c r="P39" s="80"/>
      <c r="Q39" s="79"/>
      <c r="R39" s="48"/>
      <c r="S39" s="48"/>
      <c r="T39" s="48"/>
      <c r="U39" s="48"/>
      <c r="V39" s="80"/>
      <c r="W39" s="80"/>
      <c r="X39" s="80"/>
      <c r="Y39" s="80"/>
      <c r="Z39" s="48"/>
      <c r="AA39" s="48"/>
      <c r="AB39" s="48"/>
      <c r="AC39" s="48"/>
      <c r="AD39" s="79"/>
      <c r="AE39" s="79"/>
      <c r="AF39" s="79"/>
      <c r="AG39" s="79"/>
      <c r="AH39" s="48"/>
      <c r="AI39" s="48"/>
      <c r="AJ39" s="48"/>
      <c r="AK39" s="48"/>
      <c r="AL39" s="82">
        <f t="shared" si="9"/>
        <v>0</v>
      </c>
      <c r="AM39" s="82">
        <f t="shared" si="10"/>
        <v>0</v>
      </c>
      <c r="AN39" s="82">
        <f t="shared" si="11"/>
        <v>0</v>
      </c>
      <c r="AO39" s="83">
        <f t="shared" si="12"/>
        <v>0</v>
      </c>
      <c r="AP39" s="83">
        <f t="shared" si="13"/>
        <v>0</v>
      </c>
    </row>
    <row r="40" spans="1:42" ht="22" customHeight="1" x14ac:dyDescent="0.35">
      <c r="A40" s="59"/>
      <c r="B40" s="46"/>
      <c r="C40" s="46"/>
      <c r="D40" s="46"/>
      <c r="E40" s="105"/>
      <c r="F40" s="79"/>
      <c r="G40" s="79"/>
      <c r="H40" s="79"/>
      <c r="I40" s="79"/>
      <c r="J40" s="48"/>
      <c r="K40" s="48"/>
      <c r="L40" s="48"/>
      <c r="M40" s="48"/>
      <c r="N40" s="79"/>
      <c r="O40" s="79"/>
      <c r="P40" s="80"/>
      <c r="Q40" s="79"/>
      <c r="R40" s="48"/>
      <c r="S40" s="48"/>
      <c r="T40" s="48"/>
      <c r="U40" s="48"/>
      <c r="V40" s="80"/>
      <c r="W40" s="80"/>
      <c r="X40" s="80"/>
      <c r="Y40" s="80"/>
      <c r="Z40" s="48"/>
      <c r="AA40" s="48"/>
      <c r="AB40" s="48"/>
      <c r="AC40" s="48"/>
      <c r="AD40" s="79"/>
      <c r="AE40" s="79"/>
      <c r="AF40" s="79"/>
      <c r="AG40" s="79"/>
      <c r="AH40" s="48"/>
      <c r="AI40" s="48"/>
      <c r="AJ40" s="48"/>
      <c r="AK40" s="48"/>
      <c r="AL40" s="82">
        <f t="shared" si="9"/>
        <v>0</v>
      </c>
      <c r="AM40" s="82">
        <f t="shared" si="10"/>
        <v>0</v>
      </c>
      <c r="AN40" s="82">
        <f t="shared" si="11"/>
        <v>0</v>
      </c>
      <c r="AO40" s="83">
        <f t="shared" si="12"/>
        <v>0</v>
      </c>
      <c r="AP40" s="83">
        <f t="shared" si="13"/>
        <v>0</v>
      </c>
    </row>
    <row r="41" spans="1:42" ht="22" customHeight="1" x14ac:dyDescent="0.35">
      <c r="A41" s="59"/>
      <c r="B41" s="46"/>
      <c r="C41" s="46"/>
      <c r="D41" s="46"/>
      <c r="E41" s="105"/>
      <c r="F41" s="79"/>
      <c r="G41" s="79"/>
      <c r="H41" s="79"/>
      <c r="I41" s="79"/>
      <c r="J41" s="48"/>
      <c r="K41" s="48"/>
      <c r="L41" s="48"/>
      <c r="M41" s="48"/>
      <c r="N41" s="79"/>
      <c r="O41" s="79"/>
      <c r="P41" s="80"/>
      <c r="Q41" s="79"/>
      <c r="R41" s="48"/>
      <c r="S41" s="48"/>
      <c r="T41" s="48"/>
      <c r="U41" s="48"/>
      <c r="V41" s="80"/>
      <c r="W41" s="80"/>
      <c r="X41" s="80"/>
      <c r="Y41" s="80"/>
      <c r="Z41" s="48"/>
      <c r="AA41" s="48"/>
      <c r="AB41" s="48"/>
      <c r="AC41" s="48"/>
      <c r="AD41" s="79"/>
      <c r="AE41" s="79"/>
      <c r="AF41" s="79"/>
      <c r="AG41" s="79"/>
      <c r="AH41" s="48"/>
      <c r="AI41" s="48"/>
      <c r="AJ41" s="48"/>
      <c r="AK41" s="48"/>
      <c r="AL41" s="82">
        <f t="shared" si="9"/>
        <v>0</v>
      </c>
      <c r="AM41" s="82">
        <f t="shared" si="10"/>
        <v>0</v>
      </c>
      <c r="AN41" s="82">
        <f t="shared" si="11"/>
        <v>0</v>
      </c>
      <c r="AO41" s="83">
        <f t="shared" si="12"/>
        <v>0</v>
      </c>
      <c r="AP41" s="83">
        <f t="shared" si="13"/>
        <v>0</v>
      </c>
    </row>
    <row r="42" spans="1:42" ht="22" customHeight="1" x14ac:dyDescent="0.35">
      <c r="A42" s="59"/>
      <c r="B42" s="46"/>
      <c r="C42" s="46"/>
      <c r="D42" s="46"/>
      <c r="E42" s="105"/>
      <c r="F42" s="79"/>
      <c r="G42" s="79"/>
      <c r="H42" s="79"/>
      <c r="I42" s="79"/>
      <c r="J42" s="48"/>
      <c r="K42" s="48"/>
      <c r="L42" s="48"/>
      <c r="M42" s="48"/>
      <c r="N42" s="79"/>
      <c r="O42" s="79"/>
      <c r="P42" s="80"/>
      <c r="Q42" s="79"/>
      <c r="R42" s="48"/>
      <c r="S42" s="48"/>
      <c r="T42" s="48"/>
      <c r="U42" s="48"/>
      <c r="V42" s="80"/>
      <c r="W42" s="80"/>
      <c r="X42" s="80"/>
      <c r="Y42" s="80"/>
      <c r="Z42" s="48"/>
      <c r="AA42" s="48"/>
      <c r="AB42" s="48"/>
      <c r="AC42" s="48"/>
      <c r="AD42" s="79"/>
      <c r="AE42" s="79"/>
      <c r="AF42" s="79"/>
      <c r="AG42" s="79"/>
      <c r="AH42" s="48"/>
      <c r="AI42" s="48"/>
      <c r="AJ42" s="48"/>
      <c r="AK42" s="48"/>
      <c r="AL42" s="82">
        <f t="shared" si="9"/>
        <v>0</v>
      </c>
      <c r="AM42" s="82">
        <f t="shared" si="10"/>
        <v>0</v>
      </c>
      <c r="AN42" s="82">
        <f t="shared" si="11"/>
        <v>0</v>
      </c>
      <c r="AO42" s="83">
        <f t="shared" si="12"/>
        <v>0</v>
      </c>
      <c r="AP42" s="83">
        <f t="shared" si="13"/>
        <v>0</v>
      </c>
    </row>
    <row r="43" spans="1:42" ht="22" customHeight="1" x14ac:dyDescent="0.35">
      <c r="A43" s="59"/>
      <c r="B43" s="46"/>
      <c r="C43" s="46"/>
      <c r="D43" s="46"/>
      <c r="E43" s="105"/>
      <c r="F43" s="79"/>
      <c r="G43" s="79"/>
      <c r="H43" s="79"/>
      <c r="I43" s="79"/>
      <c r="J43" s="48"/>
      <c r="K43" s="48"/>
      <c r="L43" s="48"/>
      <c r="M43" s="48"/>
      <c r="N43" s="79"/>
      <c r="O43" s="79"/>
      <c r="P43" s="80"/>
      <c r="Q43" s="79"/>
      <c r="R43" s="48"/>
      <c r="S43" s="48"/>
      <c r="T43" s="48"/>
      <c r="U43" s="48"/>
      <c r="V43" s="80"/>
      <c r="W43" s="80"/>
      <c r="X43" s="79"/>
      <c r="Y43" s="79"/>
      <c r="Z43" s="48"/>
      <c r="AA43" s="48"/>
      <c r="AB43" s="48"/>
      <c r="AC43" s="48"/>
      <c r="AD43" s="79"/>
      <c r="AE43" s="79"/>
      <c r="AF43" s="79"/>
      <c r="AG43" s="79"/>
      <c r="AH43" s="48"/>
      <c r="AI43" s="48"/>
      <c r="AJ43" s="48"/>
      <c r="AK43" s="48"/>
      <c r="AL43" s="82">
        <f t="shared" si="9"/>
        <v>0</v>
      </c>
      <c r="AM43" s="82">
        <f t="shared" si="10"/>
        <v>0</v>
      </c>
      <c r="AN43" s="82">
        <f t="shared" si="11"/>
        <v>0</v>
      </c>
      <c r="AO43" s="83">
        <f t="shared" si="12"/>
        <v>0</v>
      </c>
      <c r="AP43" s="83">
        <f t="shared" si="13"/>
        <v>0</v>
      </c>
    </row>
    <row r="44" spans="1:42" ht="22" customHeight="1" x14ac:dyDescent="0.35">
      <c r="A44" s="59"/>
      <c r="B44" s="46"/>
      <c r="C44" s="46"/>
      <c r="D44" s="46"/>
      <c r="E44" s="105"/>
      <c r="F44" s="79"/>
      <c r="G44" s="79"/>
      <c r="H44" s="79"/>
      <c r="I44" s="79"/>
      <c r="J44" s="48"/>
      <c r="K44" s="48"/>
      <c r="L44" s="48"/>
      <c r="M44" s="48"/>
      <c r="N44" s="79"/>
      <c r="O44" s="79"/>
      <c r="P44" s="80"/>
      <c r="Q44" s="79"/>
      <c r="R44" s="48"/>
      <c r="S44" s="48"/>
      <c r="T44" s="48"/>
      <c r="U44" s="48"/>
      <c r="V44" s="80"/>
      <c r="W44" s="80"/>
      <c r="X44" s="79"/>
      <c r="Y44" s="79"/>
      <c r="Z44" s="48"/>
      <c r="AA44" s="48"/>
      <c r="AB44" s="48"/>
      <c r="AC44" s="48"/>
      <c r="AD44" s="79"/>
      <c r="AE44" s="79"/>
      <c r="AF44" s="79"/>
      <c r="AG44" s="79"/>
      <c r="AH44" s="48"/>
      <c r="AI44" s="48"/>
      <c r="AJ44" s="48"/>
      <c r="AK44" s="48"/>
      <c r="AL44" s="82">
        <f t="shared" si="9"/>
        <v>0</v>
      </c>
      <c r="AM44" s="82">
        <f t="shared" si="10"/>
        <v>0</v>
      </c>
      <c r="AN44" s="82">
        <f t="shared" si="11"/>
        <v>0</v>
      </c>
      <c r="AO44" s="83">
        <f t="shared" si="12"/>
        <v>0</v>
      </c>
      <c r="AP44" s="83">
        <f t="shared" si="13"/>
        <v>0</v>
      </c>
    </row>
    <row r="45" spans="1:42" ht="22" customHeight="1" x14ac:dyDescent="0.35">
      <c r="A45" s="89"/>
      <c r="B45" s="46"/>
      <c r="C45" s="90"/>
      <c r="D45" s="90"/>
      <c r="E45" s="108"/>
      <c r="F45" s="79"/>
      <c r="G45" s="79"/>
      <c r="H45" s="79"/>
      <c r="I45" s="79"/>
      <c r="J45" s="48"/>
      <c r="K45" s="48"/>
      <c r="L45" s="48"/>
      <c r="M45" s="48"/>
      <c r="N45" s="79"/>
      <c r="O45" s="79"/>
      <c r="P45" s="80"/>
      <c r="Q45" s="79"/>
      <c r="R45" s="85"/>
      <c r="S45" s="85"/>
      <c r="T45" s="85"/>
      <c r="U45" s="85"/>
      <c r="V45" s="86"/>
      <c r="W45" s="86"/>
      <c r="X45" s="84"/>
      <c r="Y45" s="84"/>
      <c r="Z45" s="85"/>
      <c r="AA45" s="85"/>
      <c r="AB45" s="85"/>
      <c r="AC45" s="85"/>
      <c r="AD45" s="84"/>
      <c r="AE45" s="84"/>
      <c r="AF45" s="84"/>
      <c r="AG45" s="84"/>
      <c r="AH45" s="85"/>
      <c r="AI45" s="85"/>
      <c r="AJ45" s="85"/>
      <c r="AK45" s="85"/>
      <c r="AL45" s="87">
        <f t="shared" si="9"/>
        <v>0</v>
      </c>
      <c r="AM45" s="87">
        <f t="shared" si="10"/>
        <v>0</v>
      </c>
      <c r="AN45" s="87">
        <f t="shared" si="11"/>
        <v>0</v>
      </c>
      <c r="AO45" s="88">
        <f t="shared" si="12"/>
        <v>0</v>
      </c>
      <c r="AP45" s="88">
        <f t="shared" si="13"/>
        <v>0</v>
      </c>
    </row>
    <row r="46" spans="1:42" ht="25" customHeight="1" thickBot="1" x14ac:dyDescent="0.6">
      <c r="A46" s="331"/>
      <c r="B46" s="332"/>
      <c r="C46" s="332"/>
      <c r="D46" s="332"/>
      <c r="E46" s="333"/>
      <c r="F46" s="94">
        <f t="shared" ref="F46:AP46" si="24">SUM(F6:F45)</f>
        <v>0</v>
      </c>
      <c r="G46" s="91">
        <f t="shared" si="24"/>
        <v>0</v>
      </c>
      <c r="H46" s="91">
        <f t="shared" si="24"/>
        <v>0</v>
      </c>
      <c r="I46" s="91">
        <f t="shared" si="24"/>
        <v>0</v>
      </c>
      <c r="J46" s="92">
        <f t="shared" si="24"/>
        <v>0</v>
      </c>
      <c r="K46" s="92">
        <f t="shared" si="24"/>
        <v>0</v>
      </c>
      <c r="L46" s="92">
        <f t="shared" si="24"/>
        <v>0</v>
      </c>
      <c r="M46" s="92">
        <f t="shared" si="24"/>
        <v>0</v>
      </c>
      <c r="N46" s="91">
        <f t="shared" si="24"/>
        <v>0</v>
      </c>
      <c r="O46" s="91">
        <f t="shared" si="24"/>
        <v>0</v>
      </c>
      <c r="P46" s="91">
        <f t="shared" si="24"/>
        <v>0</v>
      </c>
      <c r="Q46" s="91">
        <f t="shared" si="24"/>
        <v>0</v>
      </c>
      <c r="R46" s="92">
        <f t="shared" si="24"/>
        <v>0</v>
      </c>
      <c r="S46" s="92">
        <f t="shared" si="24"/>
        <v>0</v>
      </c>
      <c r="T46" s="92">
        <f t="shared" si="24"/>
        <v>0</v>
      </c>
      <c r="U46" s="92">
        <f t="shared" si="24"/>
        <v>0</v>
      </c>
      <c r="V46" s="91">
        <f t="shared" si="24"/>
        <v>0</v>
      </c>
      <c r="W46" s="91">
        <f t="shared" si="24"/>
        <v>0</v>
      </c>
      <c r="X46" s="91">
        <f t="shared" si="24"/>
        <v>0</v>
      </c>
      <c r="Y46" s="91">
        <f t="shared" si="24"/>
        <v>0</v>
      </c>
      <c r="Z46" s="92">
        <f t="shared" si="24"/>
        <v>0</v>
      </c>
      <c r="AA46" s="92">
        <f t="shared" si="24"/>
        <v>0</v>
      </c>
      <c r="AB46" s="92">
        <f t="shared" si="24"/>
        <v>0</v>
      </c>
      <c r="AC46" s="92">
        <f t="shared" si="24"/>
        <v>0</v>
      </c>
      <c r="AD46" s="91">
        <f t="shared" si="24"/>
        <v>0</v>
      </c>
      <c r="AE46" s="91">
        <f t="shared" si="24"/>
        <v>0</v>
      </c>
      <c r="AF46" s="91">
        <f t="shared" si="24"/>
        <v>0</v>
      </c>
      <c r="AG46" s="91">
        <f t="shared" si="24"/>
        <v>0</v>
      </c>
      <c r="AH46" s="92">
        <f t="shared" si="24"/>
        <v>0</v>
      </c>
      <c r="AI46" s="92">
        <f t="shared" si="24"/>
        <v>0</v>
      </c>
      <c r="AJ46" s="92">
        <f t="shared" si="24"/>
        <v>0</v>
      </c>
      <c r="AK46" s="92">
        <f t="shared" si="24"/>
        <v>0</v>
      </c>
      <c r="AL46" s="93">
        <f t="shared" si="24"/>
        <v>0</v>
      </c>
      <c r="AM46" s="93">
        <f t="shared" si="24"/>
        <v>0</v>
      </c>
      <c r="AN46" s="93">
        <f t="shared" si="24"/>
        <v>0</v>
      </c>
      <c r="AO46" s="93">
        <f t="shared" si="24"/>
        <v>0</v>
      </c>
      <c r="AP46" s="93">
        <f t="shared" si="24"/>
        <v>0</v>
      </c>
    </row>
    <row r="47" spans="1:42" x14ac:dyDescent="0.35">
      <c r="C47" s="47"/>
      <c r="D47" s="47"/>
      <c r="E47" s="47"/>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3"/>
    </row>
    <row r="48" spans="1:42" x14ac:dyDescent="0.35">
      <c r="C48" s="47"/>
      <c r="D48" s="47"/>
      <c r="E48" s="47"/>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3"/>
    </row>
    <row r="49" spans="3:42" x14ac:dyDescent="0.35">
      <c r="C49" s="47"/>
      <c r="D49" s="47"/>
      <c r="E49" s="47"/>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3"/>
    </row>
    <row r="50" spans="3:42" x14ac:dyDescent="0.35">
      <c r="C50" s="47"/>
      <c r="D50" s="47"/>
      <c r="E50" s="47"/>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3"/>
    </row>
    <row r="51" spans="3:42" x14ac:dyDescent="0.35">
      <c r="C51" s="47"/>
      <c r="D51" s="47"/>
      <c r="E51" s="47"/>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3"/>
    </row>
    <row r="52" spans="3:42" x14ac:dyDescent="0.35">
      <c r="C52" s="47"/>
      <c r="D52" s="47"/>
      <c r="E52" s="47"/>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3"/>
    </row>
    <row r="53" spans="3:42" x14ac:dyDescent="0.35">
      <c r="C53" s="47"/>
      <c r="D53" s="47"/>
      <c r="E53" s="47"/>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3"/>
    </row>
    <row r="54" spans="3:42" x14ac:dyDescent="0.35">
      <c r="C54" s="47"/>
      <c r="D54" s="47"/>
      <c r="E54" s="47"/>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3"/>
    </row>
    <row r="55" spans="3:42" x14ac:dyDescent="0.35">
      <c r="C55" s="47"/>
      <c r="D55" s="47"/>
      <c r="E55" s="47"/>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3"/>
    </row>
    <row r="56" spans="3:42" x14ac:dyDescent="0.35">
      <c r="C56" s="47"/>
      <c r="D56" s="47"/>
      <c r="E56" s="47"/>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3"/>
    </row>
    <row r="57" spans="3:42" x14ac:dyDescent="0.35">
      <c r="C57" s="47"/>
      <c r="D57" s="47"/>
      <c r="E57" s="47"/>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3"/>
    </row>
    <row r="58" spans="3:42" x14ac:dyDescent="0.35">
      <c r="C58" s="47"/>
      <c r="D58" s="47"/>
      <c r="E58" s="47"/>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3"/>
    </row>
    <row r="59" spans="3:42" x14ac:dyDescent="0.35">
      <c r="C59" s="47"/>
      <c r="D59" s="47"/>
      <c r="E59" s="47"/>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3"/>
    </row>
    <row r="60" spans="3:42" x14ac:dyDescent="0.35">
      <c r="C60" s="47"/>
      <c r="D60" s="47"/>
      <c r="E60" s="47"/>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3"/>
    </row>
    <row r="61" spans="3:42" x14ac:dyDescent="0.35">
      <c r="C61" s="47"/>
      <c r="D61" s="47"/>
      <c r="E61" s="47"/>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3"/>
    </row>
    <row r="62" spans="3:42" x14ac:dyDescent="0.35">
      <c r="C62" s="47"/>
      <c r="D62" s="47"/>
      <c r="E62" s="47"/>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3"/>
    </row>
    <row r="63" spans="3:42" x14ac:dyDescent="0.35">
      <c r="C63" s="47"/>
      <c r="D63" s="47"/>
      <c r="E63" s="47"/>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3"/>
    </row>
    <row r="64" spans="3:42" x14ac:dyDescent="0.35">
      <c r="C64" s="47"/>
      <c r="D64" s="47"/>
      <c r="E64" s="47"/>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3"/>
    </row>
    <row r="65" spans="3:42" x14ac:dyDescent="0.35">
      <c r="C65" s="47"/>
      <c r="D65" s="47"/>
      <c r="E65" s="47"/>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3"/>
    </row>
    <row r="66" spans="3:42" x14ac:dyDescent="0.3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3"/>
    </row>
    <row r="67" spans="3:42" x14ac:dyDescent="0.3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3"/>
    </row>
    <row r="68" spans="3:42" x14ac:dyDescent="0.3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3"/>
    </row>
    <row r="69" spans="3:42" x14ac:dyDescent="0.3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3"/>
    </row>
    <row r="70" spans="3:42" x14ac:dyDescent="0.3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3"/>
    </row>
    <row r="71" spans="3:42" x14ac:dyDescent="0.3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3"/>
    </row>
    <row r="72" spans="3:42" x14ac:dyDescent="0.3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3"/>
    </row>
    <row r="73" spans="3:42" x14ac:dyDescent="0.3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3"/>
    </row>
    <row r="74" spans="3:42" x14ac:dyDescent="0.3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3"/>
    </row>
    <row r="75" spans="3:42" x14ac:dyDescent="0.3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3"/>
    </row>
    <row r="76" spans="3:42" x14ac:dyDescent="0.3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3"/>
    </row>
    <row r="77" spans="3:42" x14ac:dyDescent="0.3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3"/>
    </row>
    <row r="78" spans="3:42" x14ac:dyDescent="0.3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3"/>
    </row>
    <row r="79" spans="3:42" x14ac:dyDescent="0.3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3"/>
    </row>
    <row r="80" spans="3:42" x14ac:dyDescent="0.3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3"/>
    </row>
    <row r="81" spans="6:42" x14ac:dyDescent="0.3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3"/>
    </row>
    <row r="82" spans="6:42" x14ac:dyDescent="0.3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3"/>
    </row>
    <row r="83" spans="6:42" x14ac:dyDescent="0.3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3"/>
    </row>
    <row r="84" spans="6:42" x14ac:dyDescent="0.3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3"/>
    </row>
    <row r="85" spans="6:42" x14ac:dyDescent="0.3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3"/>
    </row>
    <row r="86" spans="6:42" x14ac:dyDescent="0.3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3"/>
    </row>
    <row r="87" spans="6:42" x14ac:dyDescent="0.3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3"/>
    </row>
    <row r="88" spans="6:42" x14ac:dyDescent="0.3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3"/>
    </row>
    <row r="89" spans="6:42" x14ac:dyDescent="0.3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3"/>
    </row>
    <row r="90" spans="6:42" x14ac:dyDescent="0.3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3"/>
    </row>
    <row r="91" spans="6:42" x14ac:dyDescent="0.3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3"/>
    </row>
    <row r="92" spans="6:42" x14ac:dyDescent="0.3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3"/>
    </row>
  </sheetData>
  <mergeCells count="35">
    <mergeCell ref="Z3:AC3"/>
    <mergeCell ref="AD3:AG3"/>
    <mergeCell ref="AH3:AK3"/>
    <mergeCell ref="AH4:AI4"/>
    <mergeCell ref="AJ4:AK4"/>
    <mergeCell ref="AB4:AC4"/>
    <mergeCell ref="AD4:AE4"/>
    <mergeCell ref="AF4:AG4"/>
    <mergeCell ref="N4:O4"/>
    <mergeCell ref="R4:S4"/>
    <mergeCell ref="T4:U4"/>
    <mergeCell ref="A46:E46"/>
    <mergeCell ref="V3:Y3"/>
    <mergeCell ref="B2:B5"/>
    <mergeCell ref="C2:C5"/>
    <mergeCell ref="A2:A5"/>
    <mergeCell ref="F4:G4"/>
    <mergeCell ref="H4:I4"/>
    <mergeCell ref="D2:D5"/>
    <mergeCell ref="AL3:AP3"/>
    <mergeCell ref="AP4:AP5"/>
    <mergeCell ref="F2:AP2"/>
    <mergeCell ref="E2:E5"/>
    <mergeCell ref="P4:Q4"/>
    <mergeCell ref="V4:W4"/>
    <mergeCell ref="X4:Y4"/>
    <mergeCell ref="AL4:AM4"/>
    <mergeCell ref="AN4:AO4"/>
    <mergeCell ref="Z4:AA4"/>
    <mergeCell ref="F3:I3"/>
    <mergeCell ref="J3:M3"/>
    <mergeCell ref="N3:Q3"/>
    <mergeCell ref="R3:U3"/>
    <mergeCell ref="J4:K4"/>
    <mergeCell ref="L4:M4"/>
  </mergeCells>
  <dataValidations count="1">
    <dataValidation allowBlank="1" showInputMessage="1" showErrorMessage="1" promptTitle="Milestones" prompt="Milestones are activities should have clear outputs and people count" sqref="C2:C5" xr:uid="{BCEF6C38-7A5A-4F6F-9E56-B8E50B7FC4C4}"/>
  </dataValidations>
  <printOptions horizontalCentered="1"/>
  <pageMargins left="0.70866141732283472" right="0.70866141732283472" top="0.74803149606299213" bottom="0.74803149606299213" header="0.31496062992125984" footer="0.31496062992125984"/>
  <pageSetup paperSize="9" scale="52" fitToWidth="5" orientation="landscape" r:id="rId1"/>
  <colBreaks count="3" manualBreakCount="3">
    <brk id="15" max="1048575" man="1"/>
    <brk id="23" max="1048575" man="1"/>
    <brk id="33"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D358FE-9CA6-4456-8573-D3B8F57DCEFB}">
          <x14:formula1>
            <xm:f>Fields!$A$33:$A$41</xm:f>
          </x14:formula1>
          <xm:sqref>B6:B45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089C-9C4F-4168-82D0-675D0B010A0A}">
  <sheetPr>
    <tabColor theme="4" tint="0.39997558519241921"/>
  </sheetPr>
  <dimension ref="A1:AL53"/>
  <sheetViews>
    <sheetView tabSelected="1" workbookViewId="0">
      <selection activeCell="AL7" sqref="AL7"/>
    </sheetView>
  </sheetViews>
  <sheetFormatPr defaultColWidth="9.1796875" defaultRowHeight="14.5" x14ac:dyDescent="0.35"/>
  <cols>
    <col min="1" max="1" width="27.7265625" bestFit="1" customWidth="1"/>
    <col min="2" max="33" width="12.54296875" customWidth="1"/>
    <col min="34" max="37" width="13.54296875" customWidth="1"/>
    <col min="38" max="38" width="15.6328125" customWidth="1"/>
  </cols>
  <sheetData>
    <row r="1" spans="1:38" ht="19" thickBot="1" x14ac:dyDescent="0.5">
      <c r="A1" s="45" t="s">
        <v>126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row>
    <row r="2" spans="1:38" ht="20.149999999999999" customHeight="1" x14ac:dyDescent="0.35">
      <c r="A2" s="345" t="s">
        <v>147</v>
      </c>
      <c r="B2" s="309" t="s">
        <v>115</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1"/>
    </row>
    <row r="3" spans="1:38" ht="20.149999999999999" customHeight="1" x14ac:dyDescent="0.35">
      <c r="A3" s="346"/>
      <c r="B3" s="348" t="s">
        <v>116</v>
      </c>
      <c r="C3" s="322"/>
      <c r="D3" s="322"/>
      <c r="E3" s="323"/>
      <c r="F3" s="324" t="s">
        <v>117</v>
      </c>
      <c r="G3" s="325"/>
      <c r="H3" s="325"/>
      <c r="I3" s="326"/>
      <c r="J3" s="327" t="s">
        <v>118</v>
      </c>
      <c r="K3" s="328"/>
      <c r="L3" s="328"/>
      <c r="M3" s="329"/>
      <c r="N3" s="324" t="s">
        <v>119</v>
      </c>
      <c r="O3" s="325"/>
      <c r="P3" s="325"/>
      <c r="Q3" s="326"/>
      <c r="R3" s="327" t="s">
        <v>120</v>
      </c>
      <c r="S3" s="328"/>
      <c r="T3" s="328"/>
      <c r="U3" s="329"/>
      <c r="V3" s="324" t="s">
        <v>121</v>
      </c>
      <c r="W3" s="325"/>
      <c r="X3" s="325"/>
      <c r="Y3" s="326"/>
      <c r="Z3" s="327" t="s">
        <v>122</v>
      </c>
      <c r="AA3" s="328"/>
      <c r="AB3" s="328"/>
      <c r="AC3" s="329"/>
      <c r="AD3" s="324" t="s">
        <v>123</v>
      </c>
      <c r="AE3" s="325"/>
      <c r="AF3" s="325"/>
      <c r="AG3" s="326"/>
      <c r="AH3" s="339" t="s">
        <v>124</v>
      </c>
      <c r="AI3" s="340"/>
      <c r="AJ3" s="340"/>
      <c r="AK3" s="340"/>
      <c r="AL3" s="341"/>
    </row>
    <row r="4" spans="1:38" x14ac:dyDescent="0.35">
      <c r="A4" s="346"/>
      <c r="B4" s="314" t="s">
        <v>64</v>
      </c>
      <c r="C4" s="315"/>
      <c r="D4" s="313" t="s">
        <v>65</v>
      </c>
      <c r="E4" s="313"/>
      <c r="F4" s="320" t="s">
        <v>64</v>
      </c>
      <c r="G4" s="321"/>
      <c r="H4" s="330" t="s">
        <v>65</v>
      </c>
      <c r="I4" s="330"/>
      <c r="J4" s="314" t="s">
        <v>64</v>
      </c>
      <c r="K4" s="315"/>
      <c r="L4" s="313" t="s">
        <v>65</v>
      </c>
      <c r="M4" s="313"/>
      <c r="N4" s="320" t="s">
        <v>64</v>
      </c>
      <c r="O4" s="321"/>
      <c r="P4" s="330" t="s">
        <v>65</v>
      </c>
      <c r="Q4" s="330"/>
      <c r="R4" s="314" t="s">
        <v>64</v>
      </c>
      <c r="S4" s="315"/>
      <c r="T4" s="313" t="s">
        <v>65</v>
      </c>
      <c r="U4" s="313"/>
      <c r="V4" s="320" t="s">
        <v>64</v>
      </c>
      <c r="W4" s="321"/>
      <c r="X4" s="330" t="s">
        <v>65</v>
      </c>
      <c r="Y4" s="330"/>
      <c r="Z4" s="314" t="s">
        <v>64</v>
      </c>
      <c r="AA4" s="315"/>
      <c r="AB4" s="313" t="s">
        <v>65</v>
      </c>
      <c r="AC4" s="313"/>
      <c r="AD4" s="320" t="s">
        <v>64</v>
      </c>
      <c r="AE4" s="321"/>
      <c r="AF4" s="330" t="s">
        <v>65</v>
      </c>
      <c r="AG4" s="330"/>
      <c r="AH4" s="316" t="s">
        <v>64</v>
      </c>
      <c r="AI4" s="317"/>
      <c r="AJ4" s="318" t="s">
        <v>65</v>
      </c>
      <c r="AK4" s="344"/>
      <c r="AL4" s="342" t="s">
        <v>66</v>
      </c>
    </row>
    <row r="5" spans="1:38" ht="35.15" customHeight="1" thickBot="1" x14ac:dyDescent="0.4">
      <c r="A5" s="347"/>
      <c r="B5" s="95" t="s">
        <v>68</v>
      </c>
      <c r="C5" s="95" t="s">
        <v>69</v>
      </c>
      <c r="D5" s="95" t="s">
        <v>68</v>
      </c>
      <c r="E5" s="95" t="s">
        <v>69</v>
      </c>
      <c r="F5" s="96" t="s">
        <v>68</v>
      </c>
      <c r="G5" s="96" t="s">
        <v>69</v>
      </c>
      <c r="H5" s="96" t="s">
        <v>68</v>
      </c>
      <c r="I5" s="96" t="s">
        <v>69</v>
      </c>
      <c r="J5" s="95" t="s">
        <v>68</v>
      </c>
      <c r="K5" s="95" t="s">
        <v>69</v>
      </c>
      <c r="L5" s="95" t="s">
        <v>68</v>
      </c>
      <c r="M5" s="95" t="s">
        <v>69</v>
      </c>
      <c r="N5" s="96" t="s">
        <v>68</v>
      </c>
      <c r="O5" s="96" t="s">
        <v>69</v>
      </c>
      <c r="P5" s="96" t="s">
        <v>68</v>
      </c>
      <c r="Q5" s="96" t="s">
        <v>69</v>
      </c>
      <c r="R5" s="95" t="s">
        <v>68</v>
      </c>
      <c r="S5" s="95" t="s">
        <v>69</v>
      </c>
      <c r="T5" s="95" t="s">
        <v>68</v>
      </c>
      <c r="U5" s="95" t="s">
        <v>69</v>
      </c>
      <c r="V5" s="96" t="s">
        <v>68</v>
      </c>
      <c r="W5" s="96" t="s">
        <v>69</v>
      </c>
      <c r="X5" s="96" t="s">
        <v>68</v>
      </c>
      <c r="Y5" s="96" t="s">
        <v>69</v>
      </c>
      <c r="Z5" s="95" t="s">
        <v>68</v>
      </c>
      <c r="AA5" s="95" t="s">
        <v>69</v>
      </c>
      <c r="AB5" s="95" t="s">
        <v>68</v>
      </c>
      <c r="AC5" s="95" t="s">
        <v>69</v>
      </c>
      <c r="AD5" s="96" t="s">
        <v>68</v>
      </c>
      <c r="AE5" s="96" t="s">
        <v>69</v>
      </c>
      <c r="AF5" s="96" t="s">
        <v>68</v>
      </c>
      <c r="AG5" s="96" t="s">
        <v>69</v>
      </c>
      <c r="AH5" s="97" t="s">
        <v>68</v>
      </c>
      <c r="AI5" s="97" t="s">
        <v>69</v>
      </c>
      <c r="AJ5" s="97" t="s">
        <v>68</v>
      </c>
      <c r="AK5" s="97" t="s">
        <v>69</v>
      </c>
      <c r="AL5" s="343"/>
    </row>
    <row r="6" spans="1:38" ht="35.15" customHeight="1" x14ac:dyDescent="0.35">
      <c r="A6" s="123" t="str">
        <f>'1. Summary'!A16</f>
        <v>Appeal lead</v>
      </c>
      <c r="B6" s="162">
        <f>SUMIF('3. Appeal Reach per Milestones'!$A$6:$A$45,'4.  Appeal Reach per Member'!$A$6,'3. Appeal Reach per Milestones'!$F$6:$F$45)</f>
        <v>0</v>
      </c>
      <c r="C6" s="110">
        <f>SUMIF('3. Appeal Reach per Milestones'!$A$6:$A$45,'4.  Appeal Reach per Member'!$A$6,'3. Appeal Reach per Milestones'!$G$6:$G$45)</f>
        <v>0</v>
      </c>
      <c r="D6" s="110">
        <f>SUMIF('3. Appeal Reach per Milestones'!$A$6:$A$45,'4.  Appeal Reach per Member'!$A$6,'3. Appeal Reach per Milestones'!$H$6:$H$45)</f>
        <v>0</v>
      </c>
      <c r="E6" s="110">
        <f>SUMIF('3. Appeal Reach per Milestones'!$A$6:$A$45,'4.  Appeal Reach per Member'!$A$6,'3. Appeal Reach per Milestones'!$I$6:$I$45)</f>
        <v>0</v>
      </c>
      <c r="F6" s="111">
        <f>SUMIF('3. Appeal Reach per Milestones'!$A$6:$A$45,'4.  Appeal Reach per Member'!$A6,'3. Appeal Reach per Milestones'!$J$6:$J$45)</f>
        <v>0</v>
      </c>
      <c r="G6" s="111">
        <f>SUMIF('3. Appeal Reach per Milestones'!$A$6:$A$45,'4.  Appeal Reach per Member'!$A6,'3. Appeal Reach per Milestones'!$K$6:$K$45)</f>
        <v>0</v>
      </c>
      <c r="H6" s="111">
        <f>SUMIF('3. Appeal Reach per Milestones'!$A$6:$A$45,'4.  Appeal Reach per Member'!$A6,'3. Appeal Reach per Milestones'!$L$6:$L$45)</f>
        <v>0</v>
      </c>
      <c r="I6" s="111">
        <f>SUMIF('3. Appeal Reach per Milestones'!$A$6:$A$45,'4.  Appeal Reach per Member'!$A6,'3. Appeal Reach per Milestones'!$M$6:$M$45)</f>
        <v>0</v>
      </c>
      <c r="J6" s="112">
        <f>SUMIF('3. Appeal Reach per Milestones'!$A$6:$A$45,'4.  Appeal Reach per Member'!$A6,'3. Appeal Reach per Milestones'!$N$6:$N$45)</f>
        <v>0</v>
      </c>
      <c r="K6" s="112">
        <f>SUMIF('3. Appeal Reach per Milestones'!$A$6:$A$45,'4.  Appeal Reach per Member'!$A6,'3. Appeal Reach per Milestones'!$O$6:$O$45)</f>
        <v>0</v>
      </c>
      <c r="L6" s="112">
        <f>SUMIF('3. Appeal Reach per Milestones'!$A$6:$A$45,'4.  Appeal Reach per Member'!$A6,'3. Appeal Reach per Milestones'!$P$6:$P$45)</f>
        <v>0</v>
      </c>
      <c r="M6" s="112">
        <f>SUMIF('3. Appeal Reach per Milestones'!$A$6:$A$45,'4.  Appeal Reach per Member'!$A6,'3. Appeal Reach per Milestones'!$Q$6:$Q$45)</f>
        <v>0</v>
      </c>
      <c r="N6" s="111">
        <f>SUMIF('3. Appeal Reach per Milestones'!$A$6:$A$45,'4.  Appeal Reach per Member'!$A6,'3. Appeal Reach per Milestones'!$R$6:$R$45)</f>
        <v>0</v>
      </c>
      <c r="O6" s="111">
        <f>SUMIF('3. Appeal Reach per Milestones'!$A$6:$A$45,'4.  Appeal Reach per Member'!$A6,'3. Appeal Reach per Milestones'!$S$6:$S$45)</f>
        <v>0</v>
      </c>
      <c r="P6" s="111">
        <f>SUMIF('3. Appeal Reach per Milestones'!$A$6:$A$45,'4.  Appeal Reach per Member'!$A6,'3. Appeal Reach per Milestones'!$T$6:$T$45)</f>
        <v>0</v>
      </c>
      <c r="Q6" s="111">
        <f>SUMIF('3. Appeal Reach per Milestones'!$A$6:$A$45,'4.  Appeal Reach per Member'!$A6,'3. Appeal Reach per Milestones'!$U$6:$U$45)</f>
        <v>0</v>
      </c>
      <c r="R6" s="112">
        <f>SUMIF('3. Appeal Reach per Milestones'!$A$6:$A$45,'4.  Appeal Reach per Member'!$A6,'3. Appeal Reach per Milestones'!$V$6:$V$45)</f>
        <v>0</v>
      </c>
      <c r="S6" s="112">
        <f>SUMIF('3. Appeal Reach per Milestones'!$A$6:$A$45,'4.  Appeal Reach per Member'!$A6,'3. Appeal Reach per Milestones'!$W$6:$W$45)</f>
        <v>0</v>
      </c>
      <c r="T6" s="112">
        <f>SUMIF('3. Appeal Reach per Milestones'!$A$6:$A$45,'4.  Appeal Reach per Member'!$A6,'3. Appeal Reach per Milestones'!$X$6:$X$45)</f>
        <v>0</v>
      </c>
      <c r="U6" s="112">
        <f>SUMIF('3. Appeal Reach per Milestones'!$A$6:$A$45,'4.  Appeal Reach per Member'!$A6,'3. Appeal Reach per Milestones'!$Y$6:$Y$45)</f>
        <v>0</v>
      </c>
      <c r="V6" s="111">
        <f>SUMIF('3. Appeal Reach per Milestones'!$A$6:$A$45,'4.  Appeal Reach per Member'!$A6,'3. Appeal Reach per Milestones'!$Z$6:$Z$45)</f>
        <v>0</v>
      </c>
      <c r="W6" s="111">
        <f>SUMIF('3. Appeal Reach per Milestones'!$A$6:$A$45,'4.  Appeal Reach per Member'!$A6,'3. Appeal Reach per Milestones'!$AA$6:$AA$45)</f>
        <v>0</v>
      </c>
      <c r="X6" s="111">
        <f>SUMIF('3. Appeal Reach per Milestones'!$A$6:$A$45,'4.  Appeal Reach per Member'!$A6,'3. Appeal Reach per Milestones'!$AB$6:$AB$45)</f>
        <v>0</v>
      </c>
      <c r="Y6" s="111">
        <f>SUMIF('3. Appeal Reach per Milestones'!$A$6:$A$45,'4.  Appeal Reach per Member'!$A6,'3. Appeal Reach per Milestones'!$AC$6:$AC$45)</f>
        <v>0</v>
      </c>
      <c r="Z6" s="112">
        <f>SUMIF('3. Appeal Reach per Milestones'!$A$6:$A$45,'4.  Appeal Reach per Member'!$A6,'3. Appeal Reach per Milestones'!$AD$6:$AD$45)</f>
        <v>0</v>
      </c>
      <c r="AA6" s="112">
        <f>SUMIF('3. Appeal Reach per Milestones'!$A$6:$A$45,'4.  Appeal Reach per Member'!$A6,'3. Appeal Reach per Milestones'!$AE$6:$AE$45)</f>
        <v>0</v>
      </c>
      <c r="AB6" s="112">
        <f>SUMIF('3. Appeal Reach per Milestones'!$A$6:$A$45,'4.  Appeal Reach per Member'!$A6,'3. Appeal Reach per Milestones'!$AF$6:$AF$45)</f>
        <v>0</v>
      </c>
      <c r="AC6" s="112">
        <f>SUMIF('3. Appeal Reach per Milestones'!$A$6:$A$45,'4.  Appeal Reach per Member'!$A6,'3. Appeal Reach per Milestones'!$AG$6:$AG$45)</f>
        <v>0</v>
      </c>
      <c r="AD6" s="111">
        <f>SUMIF('3. Appeal Reach per Milestones'!$A$6:$A$45,'4.  Appeal Reach per Member'!$A6,'3. Appeal Reach per Milestones'!$AH$6:$AH$45)</f>
        <v>0</v>
      </c>
      <c r="AE6" s="111">
        <f>SUMIF('3. Appeal Reach per Milestones'!$A$6:$A$45,'4.  Appeal Reach per Member'!$A6,'3. Appeal Reach per Milestones'!$AI$6:$AI$45)</f>
        <v>0</v>
      </c>
      <c r="AF6" s="111">
        <f>SUMIF('3. Appeal Reach per Milestones'!$A$6:$A$45,'4.  Appeal Reach per Member'!$A6,'3. Appeal Reach per Milestones'!$AJ$6:$AJ$45)</f>
        <v>0</v>
      </c>
      <c r="AG6" s="111">
        <f>SUMIF('3. Appeal Reach per Milestones'!$A$6:$A$45,'4.  Appeal Reach per Member'!$A6,'3. Appeal Reach per Milestones'!$AK$6:$AK$45)</f>
        <v>0</v>
      </c>
      <c r="AH6" s="113">
        <f>B6+F6+J6+N6+R6+V6+Z6+AD6</f>
        <v>0</v>
      </c>
      <c r="AI6" s="113">
        <f>C6+G6+K6+O6+S6+W6+AA6+AE6</f>
        <v>0</v>
      </c>
      <c r="AJ6" s="113">
        <f>D6+H6+L6+P6+T6+X6+AB6+AF6</f>
        <v>0</v>
      </c>
      <c r="AK6" s="114">
        <f>E6+I6+M6+Q6+U6+Y6+AC6+AG6</f>
        <v>0</v>
      </c>
      <c r="AL6" s="114">
        <f>SUM(AH6:AK6)</f>
        <v>0</v>
      </c>
    </row>
    <row r="7" spans="1:38" ht="35.15" customHeight="1" x14ac:dyDescent="0.35">
      <c r="A7" s="124" t="str">
        <f>'1. Summary'!A17</f>
        <v>Requesting member 2</v>
      </c>
      <c r="B7" s="162">
        <f>SUMIF('3. Appeal Reach per Milestones'!$A$6:$A$45,'4.  Appeal Reach per Member'!$A7,'3. Appeal Reach per Milestones'!$F$6:$F$45)</f>
        <v>0</v>
      </c>
      <c r="C7" s="110">
        <f>SUMIF('3. Appeal Reach per Milestones'!$A$6:$A$45,'4.  Appeal Reach per Member'!$A7,'3. Appeal Reach per Milestones'!$G$6:$G$45)</f>
        <v>0</v>
      </c>
      <c r="D7" s="110">
        <f>SUMIF('3. Appeal Reach per Milestones'!$A$6:$A$45,'4.  Appeal Reach per Member'!$A7,'3. Appeal Reach per Milestones'!$H$6:$H$45)</f>
        <v>0</v>
      </c>
      <c r="E7" s="110">
        <f>SUMIF('3. Appeal Reach per Milestones'!$A$6:$A$45,'4.  Appeal Reach per Member'!$A7,'3. Appeal Reach per Milestones'!$I$6:$I$45)</f>
        <v>0</v>
      </c>
      <c r="F7" s="111">
        <f>SUMIF('3. Appeal Reach per Milestones'!$A$6:$A$45,'4.  Appeal Reach per Member'!$A7,'3. Appeal Reach per Milestones'!$J$6:$J$45)</f>
        <v>0</v>
      </c>
      <c r="G7" s="111">
        <f>SUMIF('3. Appeal Reach per Milestones'!$A$6:$A$45,'4.  Appeal Reach per Member'!$A7,'3. Appeal Reach per Milestones'!$K$6:$K$45)</f>
        <v>0</v>
      </c>
      <c r="H7" s="111">
        <f>SUMIF('3. Appeal Reach per Milestones'!$A$6:$A$45,'4.  Appeal Reach per Member'!$A7,'3. Appeal Reach per Milestones'!$L$6:$L$45)</f>
        <v>0</v>
      </c>
      <c r="I7" s="111">
        <f>SUMIF('3. Appeal Reach per Milestones'!$A$6:$A$45,'4.  Appeal Reach per Member'!$A7,'3. Appeal Reach per Milestones'!$M$6:$M$45)</f>
        <v>0</v>
      </c>
      <c r="J7" s="115">
        <f>SUMIF('3. Appeal Reach per Milestones'!$A$6:$A$45,'4.  Appeal Reach per Member'!$A7,'3. Appeal Reach per Milestones'!$N$6:$N$45)</f>
        <v>0</v>
      </c>
      <c r="K7" s="115">
        <f>SUMIF('3. Appeal Reach per Milestones'!$A$6:$A$45,'4.  Appeal Reach per Member'!$A7,'3. Appeal Reach per Milestones'!$O$6:$O$45)</f>
        <v>0</v>
      </c>
      <c r="L7" s="115">
        <f>SUMIF('3. Appeal Reach per Milestones'!$A$6:$A$45,'4.  Appeal Reach per Member'!$A7,'3. Appeal Reach per Milestones'!$P$6:$P$45)</f>
        <v>0</v>
      </c>
      <c r="M7" s="115">
        <f>SUMIF('3. Appeal Reach per Milestones'!$A$6:$A$45,'4.  Appeal Reach per Member'!$A7,'3. Appeal Reach per Milestones'!$Q$6:$Q$45)</f>
        <v>0</v>
      </c>
      <c r="N7" s="111">
        <f>SUMIF('3. Appeal Reach per Milestones'!$A$6:$A$45,'4.  Appeal Reach per Member'!$A7,'3. Appeal Reach per Milestones'!$R$6:$R$45)</f>
        <v>0</v>
      </c>
      <c r="O7" s="111">
        <f>SUMIF('3. Appeal Reach per Milestones'!$A$6:$A$45,'4.  Appeal Reach per Member'!$A7,'3. Appeal Reach per Milestones'!$S$6:$S$45)</f>
        <v>0</v>
      </c>
      <c r="P7" s="111">
        <f>SUMIF('3. Appeal Reach per Milestones'!$A$6:$A$45,'4.  Appeal Reach per Member'!$A7,'3. Appeal Reach per Milestones'!$T$6:$T$45)</f>
        <v>0</v>
      </c>
      <c r="Q7" s="111">
        <f>SUMIF('3. Appeal Reach per Milestones'!$A$6:$A$45,'4.  Appeal Reach per Member'!$A7,'3. Appeal Reach per Milestones'!$U$6:$U$45)</f>
        <v>0</v>
      </c>
      <c r="R7" s="115">
        <f>SUMIF('3. Appeal Reach per Milestones'!$A$6:$A$45,'4.  Appeal Reach per Member'!$A7,'3. Appeal Reach per Milestones'!$V$6:$V$45)</f>
        <v>0</v>
      </c>
      <c r="S7" s="115">
        <f>SUMIF('3. Appeal Reach per Milestones'!$A$6:$A$45,'4.  Appeal Reach per Member'!$A7,'3. Appeal Reach per Milestones'!$W$6:$W$45)</f>
        <v>0</v>
      </c>
      <c r="T7" s="115">
        <f>SUMIF('3. Appeal Reach per Milestones'!$A$6:$A$45,'4.  Appeal Reach per Member'!$A7,'3. Appeal Reach per Milestones'!$X$6:$X$45)</f>
        <v>0</v>
      </c>
      <c r="U7" s="115">
        <f>SUMIF('3. Appeal Reach per Milestones'!$A$6:$A$45,'4.  Appeal Reach per Member'!$A7,'3. Appeal Reach per Milestones'!$Y$6:$Y$45)</f>
        <v>0</v>
      </c>
      <c r="V7" s="111">
        <f>SUMIF('3. Appeal Reach per Milestones'!$A$6:$A$45,'4.  Appeal Reach per Member'!$A7,'3. Appeal Reach per Milestones'!$Z$6:$Z$45)</f>
        <v>0</v>
      </c>
      <c r="W7" s="111">
        <f>SUMIF('3. Appeal Reach per Milestones'!$A$6:$A$45,'4.  Appeal Reach per Member'!$A7,'3. Appeal Reach per Milestones'!$AA$6:$AA$45)</f>
        <v>0</v>
      </c>
      <c r="X7" s="111">
        <f>SUMIF('3. Appeal Reach per Milestones'!$A$6:$A$45,'4.  Appeal Reach per Member'!$A7,'3. Appeal Reach per Milestones'!$AB$6:$AB$45)</f>
        <v>0</v>
      </c>
      <c r="Y7" s="111">
        <f>SUMIF('3. Appeal Reach per Milestones'!$A$6:$A$45,'4.  Appeal Reach per Member'!$A7,'3. Appeal Reach per Milestones'!$AC$6:$AC$45)</f>
        <v>0</v>
      </c>
      <c r="Z7" s="115">
        <f>SUMIF('3. Appeal Reach per Milestones'!$A$6:$A$45,'4.  Appeal Reach per Member'!$A7,'3. Appeal Reach per Milestones'!$AD$6:$AD$45)</f>
        <v>0</v>
      </c>
      <c r="AA7" s="115">
        <f>SUMIF('3. Appeal Reach per Milestones'!$A$6:$A$45,'4.  Appeal Reach per Member'!$A7,'3. Appeal Reach per Milestones'!$AE$6:$AE$45)</f>
        <v>0</v>
      </c>
      <c r="AB7" s="115">
        <f>SUMIF('3. Appeal Reach per Milestones'!$A$6:$A$45,'4.  Appeal Reach per Member'!$A7,'3. Appeal Reach per Milestones'!$AF$6:$AF$45)</f>
        <v>0</v>
      </c>
      <c r="AC7" s="115">
        <f>SUMIF('3. Appeal Reach per Milestones'!$A$6:$A$45,'4.  Appeal Reach per Member'!$A7,'3. Appeal Reach per Milestones'!$AG$6:$AG$45)</f>
        <v>0</v>
      </c>
      <c r="AD7" s="111">
        <f>SUMIF('3. Appeal Reach per Milestones'!$A$6:$A$45,'4.  Appeal Reach per Member'!$A7,'3. Appeal Reach per Milestones'!$AH$6:$AH$45)</f>
        <v>0</v>
      </c>
      <c r="AE7" s="111">
        <f>SUMIF('3. Appeal Reach per Milestones'!$A$6:$A$45,'4.  Appeal Reach per Member'!$A7,'3. Appeal Reach per Milestones'!$AI$6:$AI$45)</f>
        <v>0</v>
      </c>
      <c r="AF7" s="111">
        <f>SUMIF('3. Appeal Reach per Milestones'!$A$6:$A$45,'4.  Appeal Reach per Member'!$A7,'3. Appeal Reach per Milestones'!$AJ$6:$AJ$45)</f>
        <v>0</v>
      </c>
      <c r="AG7" s="111">
        <f>SUMIF('3. Appeal Reach per Milestones'!$A$6:$A$45,'4.  Appeal Reach per Member'!$A7,'3. Appeal Reach per Milestones'!$AK$6:$AK$45)</f>
        <v>0</v>
      </c>
      <c r="AH7" s="113">
        <f t="shared" ref="AH7:AK8" si="0">B7+F7+J7+N7+R7+V7+Z7+AD7</f>
        <v>0</v>
      </c>
      <c r="AI7" s="113">
        <f t="shared" si="0"/>
        <v>0</v>
      </c>
      <c r="AJ7" s="113">
        <f t="shared" si="0"/>
        <v>0</v>
      </c>
      <c r="AK7" s="114">
        <f t="shared" si="0"/>
        <v>0</v>
      </c>
      <c r="AL7" s="114">
        <f t="shared" ref="AL7:AL15" si="1">SUM(AH7:AK7)</f>
        <v>0</v>
      </c>
    </row>
    <row r="8" spans="1:38" ht="35.15" customHeight="1" x14ac:dyDescent="0.35">
      <c r="A8" s="124" t="str">
        <f>'1. Summary'!A18</f>
        <v>Requesting member 3</v>
      </c>
      <c r="B8" s="162">
        <f>SUMIF('3. Appeal Reach per Milestones'!$A$6:$A$45,'4.  Appeal Reach per Member'!$A8,'3. Appeal Reach per Milestones'!$F$6:$F$45)</f>
        <v>0</v>
      </c>
      <c r="C8" s="110">
        <f>SUMIF('3. Appeal Reach per Milestones'!$A$6:$A$45,'4.  Appeal Reach per Member'!$A8,'3. Appeal Reach per Milestones'!$G$6:$G$45)</f>
        <v>0</v>
      </c>
      <c r="D8" s="110">
        <f>SUMIF('3. Appeal Reach per Milestones'!$A$6:$A$45,'4.  Appeal Reach per Member'!$A8,'3. Appeal Reach per Milestones'!$H$6:$H$45)</f>
        <v>0</v>
      </c>
      <c r="E8" s="110">
        <f>SUMIF('3. Appeal Reach per Milestones'!$A$6:$A$45,'4.  Appeal Reach per Member'!$A8,'3. Appeal Reach per Milestones'!$I$6:$I$45)</f>
        <v>0</v>
      </c>
      <c r="F8" s="111">
        <f>SUMIF('3. Appeal Reach per Milestones'!$A$6:$A$45,'4.  Appeal Reach per Member'!$A8,'3. Appeal Reach per Milestones'!$J$6:$J$45)</f>
        <v>0</v>
      </c>
      <c r="G8" s="111">
        <f>SUMIF('3. Appeal Reach per Milestones'!$A$6:$A$45,'4.  Appeal Reach per Member'!$A8,'3. Appeal Reach per Milestones'!$K$6:$K$45)</f>
        <v>0</v>
      </c>
      <c r="H8" s="111">
        <f>SUMIF('3. Appeal Reach per Milestones'!$A$6:$A$45,'4.  Appeal Reach per Member'!$A8,'3. Appeal Reach per Milestones'!$L$6:$L$45)</f>
        <v>0</v>
      </c>
      <c r="I8" s="111">
        <f>SUMIF('3. Appeal Reach per Milestones'!$A$6:$A$45,'4.  Appeal Reach per Member'!$A8,'3. Appeal Reach per Milestones'!$M$6:$M$45)</f>
        <v>0</v>
      </c>
      <c r="J8" s="115">
        <f>SUMIF('3. Appeal Reach per Milestones'!$A$6:$A$45,'4.  Appeal Reach per Member'!$A8,'3. Appeal Reach per Milestones'!$N$6:$N$45)</f>
        <v>0</v>
      </c>
      <c r="K8" s="115">
        <f>SUMIF('3. Appeal Reach per Milestones'!$A$6:$A$45,'4.  Appeal Reach per Member'!$A8,'3. Appeal Reach per Milestones'!$O$6:$O$45)</f>
        <v>0</v>
      </c>
      <c r="L8" s="115">
        <f>SUMIF('3. Appeal Reach per Milestones'!$A$6:$A$45,'4.  Appeal Reach per Member'!$A8,'3. Appeal Reach per Milestones'!$P$6:$P$45)</f>
        <v>0</v>
      </c>
      <c r="M8" s="115">
        <f>SUMIF('3. Appeal Reach per Milestones'!$A$6:$A$45,'4.  Appeal Reach per Member'!$A8,'3. Appeal Reach per Milestones'!$Q$6:$Q$45)</f>
        <v>0</v>
      </c>
      <c r="N8" s="111">
        <f>SUMIF('3. Appeal Reach per Milestones'!$A$6:$A$45,'4.  Appeal Reach per Member'!$A8,'3. Appeal Reach per Milestones'!$R$6:$R$45)</f>
        <v>0</v>
      </c>
      <c r="O8" s="111">
        <f>SUMIF('3. Appeal Reach per Milestones'!$A$6:$A$45,'4.  Appeal Reach per Member'!$A8,'3. Appeal Reach per Milestones'!$S$6:$S$45)</f>
        <v>0</v>
      </c>
      <c r="P8" s="111">
        <f>SUMIF('3. Appeal Reach per Milestones'!$A$6:$A$45,'4.  Appeal Reach per Member'!$A8,'3. Appeal Reach per Milestones'!$T$6:$T$45)</f>
        <v>0</v>
      </c>
      <c r="Q8" s="111">
        <f>SUMIF('3. Appeal Reach per Milestones'!$A$6:$A$45,'4.  Appeal Reach per Member'!$A8,'3. Appeal Reach per Milestones'!$U$6:$U$45)</f>
        <v>0</v>
      </c>
      <c r="R8" s="115">
        <f>SUMIF('3. Appeal Reach per Milestones'!$A$6:$A$45,'4.  Appeal Reach per Member'!$A8,'3. Appeal Reach per Milestones'!$V$6:$V$45)</f>
        <v>0</v>
      </c>
      <c r="S8" s="115">
        <f>SUMIF('3. Appeal Reach per Milestones'!$A$6:$A$45,'4.  Appeal Reach per Member'!$A8,'3. Appeal Reach per Milestones'!$W$6:$W$45)</f>
        <v>0</v>
      </c>
      <c r="T8" s="115">
        <f>SUMIF('3. Appeal Reach per Milestones'!$A$6:$A$45,'4.  Appeal Reach per Member'!$A8,'3. Appeal Reach per Milestones'!$X$6:$X$45)</f>
        <v>0</v>
      </c>
      <c r="U8" s="115">
        <f>SUMIF('3. Appeal Reach per Milestones'!$A$6:$A$45,'4.  Appeal Reach per Member'!$A8,'3. Appeal Reach per Milestones'!$Y$6:$Y$45)</f>
        <v>0</v>
      </c>
      <c r="V8" s="111">
        <f>SUMIF('3. Appeal Reach per Milestones'!$A$6:$A$45,'4.  Appeal Reach per Member'!$A8,'3. Appeal Reach per Milestones'!$Z$6:$Z$45)</f>
        <v>0</v>
      </c>
      <c r="W8" s="111">
        <f>SUMIF('3. Appeal Reach per Milestones'!$A$6:$A$45,'4.  Appeal Reach per Member'!$A8,'3. Appeal Reach per Milestones'!$AA$6:$AA$45)</f>
        <v>0</v>
      </c>
      <c r="X8" s="111">
        <f>SUMIF('3. Appeal Reach per Milestones'!$A$6:$A$45,'4.  Appeal Reach per Member'!$A8,'3. Appeal Reach per Milestones'!$AB$6:$AB$45)</f>
        <v>0</v>
      </c>
      <c r="Y8" s="111">
        <f>SUMIF('3. Appeal Reach per Milestones'!$A$6:$A$45,'4.  Appeal Reach per Member'!$A8,'3. Appeal Reach per Milestones'!$AC$6:$AC$45)</f>
        <v>0</v>
      </c>
      <c r="Z8" s="115">
        <f>SUMIF('3. Appeal Reach per Milestones'!$A$6:$A$45,'4.  Appeal Reach per Member'!$A8,'3. Appeal Reach per Milestones'!$AD$6:$AD$45)</f>
        <v>0</v>
      </c>
      <c r="AA8" s="115">
        <f>SUMIF('3. Appeal Reach per Milestones'!$A$6:$A$45,'4.  Appeal Reach per Member'!$A8,'3. Appeal Reach per Milestones'!$AE$6:$AE$45)</f>
        <v>0</v>
      </c>
      <c r="AB8" s="115">
        <f>SUMIF('3. Appeal Reach per Milestones'!$A$6:$A$45,'4.  Appeal Reach per Member'!$A8,'3. Appeal Reach per Milestones'!$AF$6:$AF$45)</f>
        <v>0</v>
      </c>
      <c r="AC8" s="115">
        <f>SUMIF('3. Appeal Reach per Milestones'!$A$6:$A$45,'4.  Appeal Reach per Member'!$A8,'3. Appeal Reach per Milestones'!$AG$6:$AG$45)</f>
        <v>0</v>
      </c>
      <c r="AD8" s="111">
        <f>SUMIF('3. Appeal Reach per Milestones'!$A$6:$A$45,'4.  Appeal Reach per Member'!$A8,'3. Appeal Reach per Milestones'!$AH$6:$AH$45)</f>
        <v>0</v>
      </c>
      <c r="AE8" s="111">
        <f>SUMIF('3. Appeal Reach per Milestones'!$A$6:$A$45,'4.  Appeal Reach per Member'!$A8,'3. Appeal Reach per Milestones'!$AI$6:$AI$45)</f>
        <v>0</v>
      </c>
      <c r="AF8" s="111">
        <f>SUMIF('3. Appeal Reach per Milestones'!$A$6:$A$45,'4.  Appeal Reach per Member'!$A8,'3. Appeal Reach per Milestones'!$AJ$6:$AJ$45)</f>
        <v>0</v>
      </c>
      <c r="AG8" s="111">
        <f>SUMIF('3. Appeal Reach per Milestones'!$A$6:$A$45,'4.  Appeal Reach per Member'!$A8,'3. Appeal Reach per Milestones'!$AK$6:$AK$45)</f>
        <v>0</v>
      </c>
      <c r="AH8" s="113">
        <f t="shared" si="0"/>
        <v>0</v>
      </c>
      <c r="AI8" s="113">
        <f t="shared" si="0"/>
        <v>0</v>
      </c>
      <c r="AJ8" s="113">
        <f t="shared" si="0"/>
        <v>0</v>
      </c>
      <c r="AK8" s="114">
        <f t="shared" si="0"/>
        <v>0</v>
      </c>
      <c r="AL8" s="114">
        <f t="shared" si="1"/>
        <v>0</v>
      </c>
    </row>
    <row r="9" spans="1:38" ht="35.15" customHeight="1" x14ac:dyDescent="0.35">
      <c r="A9" s="124" t="str">
        <f>'1. Summary'!A19</f>
        <v>Requesting member 4</v>
      </c>
      <c r="B9" s="162">
        <f>SUMIF('3. Appeal Reach per Milestones'!$A$6:$A$45,'4.  Appeal Reach per Member'!$A9,'3. Appeal Reach per Milestones'!$F$6:$F$45)</f>
        <v>0</v>
      </c>
      <c r="C9" s="110">
        <f>SUMIF('3. Appeal Reach per Milestones'!$A$6:$A$45,'4.  Appeal Reach per Member'!$A9,'3. Appeal Reach per Milestones'!$G$6:$G$45)</f>
        <v>0</v>
      </c>
      <c r="D9" s="110">
        <f>SUMIF('3. Appeal Reach per Milestones'!$A$6:$A$45,'4.  Appeal Reach per Member'!$A9,'3. Appeal Reach per Milestones'!$H$6:$H$45)</f>
        <v>0</v>
      </c>
      <c r="E9" s="110">
        <f>SUMIF('3. Appeal Reach per Milestones'!$A$6:$A$45,'4.  Appeal Reach per Member'!$A9,'3. Appeal Reach per Milestones'!$I$6:$I$45)</f>
        <v>0</v>
      </c>
      <c r="F9" s="111">
        <f>SUMIF('3. Appeal Reach per Milestones'!$A$6:$A$45,'4.  Appeal Reach per Member'!$A9,'3. Appeal Reach per Milestones'!$J$6:$J$45)</f>
        <v>0</v>
      </c>
      <c r="G9" s="111">
        <f>SUMIF('3. Appeal Reach per Milestones'!$A$6:$A$45,'4.  Appeal Reach per Member'!$A9,'3. Appeal Reach per Milestones'!$K$6:$K$45)</f>
        <v>0</v>
      </c>
      <c r="H9" s="111">
        <f>SUMIF('3. Appeal Reach per Milestones'!$A$6:$A$45,'4.  Appeal Reach per Member'!$A9,'3. Appeal Reach per Milestones'!$L$6:$L$45)</f>
        <v>0</v>
      </c>
      <c r="I9" s="111">
        <f>SUMIF('3. Appeal Reach per Milestones'!$A$6:$A$45,'4.  Appeal Reach per Member'!$A9,'3. Appeal Reach per Milestones'!$M$6:$M$45)</f>
        <v>0</v>
      </c>
      <c r="J9" s="115">
        <f>SUMIF('3. Appeal Reach per Milestones'!$A$6:$A$45,'4.  Appeal Reach per Member'!$A9,'3. Appeal Reach per Milestones'!$N$6:$N$45)</f>
        <v>0</v>
      </c>
      <c r="K9" s="115">
        <f>SUMIF('3. Appeal Reach per Milestones'!$A$6:$A$45,'4.  Appeal Reach per Member'!$A9,'3. Appeal Reach per Milestones'!$O$6:$O$45)</f>
        <v>0</v>
      </c>
      <c r="L9" s="115">
        <f>SUMIF('3. Appeal Reach per Milestones'!$A$6:$A$45,'4.  Appeal Reach per Member'!$A9,'3. Appeal Reach per Milestones'!$P$6:$P$45)</f>
        <v>0</v>
      </c>
      <c r="M9" s="115">
        <f>SUMIF('3. Appeal Reach per Milestones'!$A$6:$A$45,'4.  Appeal Reach per Member'!$A9,'3. Appeal Reach per Milestones'!$Q$6:$Q$45)</f>
        <v>0</v>
      </c>
      <c r="N9" s="111">
        <f>SUMIF('3. Appeal Reach per Milestones'!$A$6:$A$45,'4.  Appeal Reach per Member'!$A9,'3. Appeal Reach per Milestones'!$R$6:$R$45)</f>
        <v>0</v>
      </c>
      <c r="O9" s="111">
        <f>SUMIF('3. Appeal Reach per Milestones'!$A$6:$A$45,'4.  Appeal Reach per Member'!$A9,'3. Appeal Reach per Milestones'!$S$6:$S$45)</f>
        <v>0</v>
      </c>
      <c r="P9" s="111">
        <f>SUMIF('3. Appeal Reach per Milestones'!$A$6:$A$45,'4.  Appeal Reach per Member'!$A9,'3. Appeal Reach per Milestones'!$T$6:$T$45)</f>
        <v>0</v>
      </c>
      <c r="Q9" s="111">
        <f>SUMIF('3. Appeal Reach per Milestones'!$A$6:$A$45,'4.  Appeal Reach per Member'!$A9,'3. Appeal Reach per Milestones'!$U$6:$U$45)</f>
        <v>0</v>
      </c>
      <c r="R9" s="115">
        <f>SUMIF('3. Appeal Reach per Milestones'!$A$6:$A$45,'4.  Appeal Reach per Member'!$A9,'3. Appeal Reach per Milestones'!$V$6:$V$45)</f>
        <v>0</v>
      </c>
      <c r="S9" s="115">
        <f>SUMIF('3. Appeal Reach per Milestones'!$A$6:$A$45,'4.  Appeal Reach per Member'!$A9,'3. Appeal Reach per Milestones'!$W$6:$W$45)</f>
        <v>0</v>
      </c>
      <c r="T9" s="115">
        <f>SUMIF('3. Appeal Reach per Milestones'!$A$6:$A$45,'4.  Appeal Reach per Member'!$A9,'3. Appeal Reach per Milestones'!$X$6:$X$45)</f>
        <v>0</v>
      </c>
      <c r="U9" s="115">
        <f>SUMIF('3. Appeal Reach per Milestones'!$A$6:$A$45,'4.  Appeal Reach per Member'!$A9,'3. Appeal Reach per Milestones'!$Y$6:$Y$45)</f>
        <v>0</v>
      </c>
      <c r="V9" s="111">
        <f>SUMIF('3. Appeal Reach per Milestones'!$A$6:$A$45,'4.  Appeal Reach per Member'!$A9,'3. Appeal Reach per Milestones'!$Z$6:$Z$45)</f>
        <v>0</v>
      </c>
      <c r="W9" s="111">
        <f>SUMIF('3. Appeal Reach per Milestones'!$A$6:$A$45,'4.  Appeal Reach per Member'!$A9,'3. Appeal Reach per Milestones'!$AA$6:$AA$45)</f>
        <v>0</v>
      </c>
      <c r="X9" s="111">
        <f>SUMIF('3. Appeal Reach per Milestones'!$A$6:$A$45,'4.  Appeal Reach per Member'!$A9,'3. Appeal Reach per Milestones'!$AB$6:$AB$45)</f>
        <v>0</v>
      </c>
      <c r="Y9" s="111">
        <f>SUMIF('3. Appeal Reach per Milestones'!$A$6:$A$45,'4.  Appeal Reach per Member'!$A9,'3. Appeal Reach per Milestones'!$AC$6:$AC$45)</f>
        <v>0</v>
      </c>
      <c r="Z9" s="115">
        <f>SUMIF('3. Appeal Reach per Milestones'!$A$6:$A$45,'4.  Appeal Reach per Member'!$A9,'3. Appeal Reach per Milestones'!$AD$6:$AD$45)</f>
        <v>0</v>
      </c>
      <c r="AA9" s="115">
        <f>SUMIF('3. Appeal Reach per Milestones'!$A$6:$A$45,'4.  Appeal Reach per Member'!$A9,'3. Appeal Reach per Milestones'!$AE$6:$AE$45)</f>
        <v>0</v>
      </c>
      <c r="AB9" s="115">
        <f>SUMIF('3. Appeal Reach per Milestones'!$A$6:$A$45,'4.  Appeal Reach per Member'!$A9,'3. Appeal Reach per Milestones'!$AF$6:$AF$45)</f>
        <v>0</v>
      </c>
      <c r="AC9" s="115">
        <f>SUMIF('3. Appeal Reach per Milestones'!$A$6:$A$45,'4.  Appeal Reach per Member'!$A9,'3. Appeal Reach per Milestones'!$AG$6:$AG$45)</f>
        <v>0</v>
      </c>
      <c r="AD9" s="111">
        <f>SUMIF('3. Appeal Reach per Milestones'!$A$6:$A$45,'4.  Appeal Reach per Member'!$A9,'3. Appeal Reach per Milestones'!$AH$6:$AH$45)</f>
        <v>0</v>
      </c>
      <c r="AE9" s="111">
        <f>SUMIF('3. Appeal Reach per Milestones'!$A$6:$A$45,'4.  Appeal Reach per Member'!$A9,'3. Appeal Reach per Milestones'!$AI$6:$AI$45)</f>
        <v>0</v>
      </c>
      <c r="AF9" s="111">
        <f>SUMIF('3. Appeal Reach per Milestones'!$A$6:$A$45,'4.  Appeal Reach per Member'!$A9,'3. Appeal Reach per Milestones'!$AJ$6:$AJ$45)</f>
        <v>0</v>
      </c>
      <c r="AG9" s="111">
        <f>SUMIF('3. Appeal Reach per Milestones'!$A$6:$A$45,'4.  Appeal Reach per Member'!$A9,'3. Appeal Reach per Milestones'!$AK$6:$AK$45)</f>
        <v>0</v>
      </c>
      <c r="AH9" s="113">
        <f t="shared" ref="AH9:AH15" si="2">B9+F9+J9+N9+R9+V9+Z9+AD9</f>
        <v>0</v>
      </c>
      <c r="AI9" s="113">
        <f t="shared" ref="AI9:AI15" si="3">C9+G9+K9+O9+S9+W9+AA9+AE9</f>
        <v>0</v>
      </c>
      <c r="AJ9" s="113">
        <f t="shared" ref="AJ9:AJ15" si="4">D9+H9+L9+P9+T9+X9+AB9+AF9</f>
        <v>0</v>
      </c>
      <c r="AK9" s="114">
        <f t="shared" ref="AK9:AK15" si="5">E9+I9+M9+Q9+U9+Y9+AC9+AG9</f>
        <v>0</v>
      </c>
      <c r="AL9" s="114">
        <f t="shared" si="1"/>
        <v>0</v>
      </c>
    </row>
    <row r="10" spans="1:38" ht="35.15" customHeight="1" x14ac:dyDescent="0.35">
      <c r="A10" s="124" t="str">
        <f>'1. Summary'!A20</f>
        <v>Requesting member 5</v>
      </c>
      <c r="B10" s="162">
        <f>SUMIF('3. Appeal Reach per Milestones'!$A$6:$A$45,'4.  Appeal Reach per Member'!$A10,'3. Appeal Reach per Milestones'!$F$6:$F$45)</f>
        <v>0</v>
      </c>
      <c r="C10" s="110">
        <f>SUMIF('3. Appeal Reach per Milestones'!$A$6:$A$45,'4.  Appeal Reach per Member'!$A10,'3. Appeal Reach per Milestones'!$G$6:$G$45)</f>
        <v>0</v>
      </c>
      <c r="D10" s="110">
        <f>SUMIF('3. Appeal Reach per Milestones'!$A$6:$A$45,'4.  Appeal Reach per Member'!$A10,'3. Appeal Reach per Milestones'!$H$6:$H$45)</f>
        <v>0</v>
      </c>
      <c r="E10" s="110">
        <f>SUMIF('3. Appeal Reach per Milestones'!$A$6:$A$45,'4.  Appeal Reach per Member'!$A10,'3. Appeal Reach per Milestones'!$I$6:$I$45)</f>
        <v>0</v>
      </c>
      <c r="F10" s="111">
        <f>SUMIF('3. Appeal Reach per Milestones'!$A$6:$A$45,'4.  Appeal Reach per Member'!$A10,'3. Appeal Reach per Milestones'!$J$6:$J$45)</f>
        <v>0</v>
      </c>
      <c r="G10" s="111">
        <f>SUMIF('3. Appeal Reach per Milestones'!$A$6:$A$45,'4.  Appeal Reach per Member'!$A10,'3. Appeal Reach per Milestones'!$K$6:$K$45)</f>
        <v>0</v>
      </c>
      <c r="H10" s="111">
        <f>SUMIF('3. Appeal Reach per Milestones'!$A$6:$A$45,'4.  Appeal Reach per Member'!$A10,'3. Appeal Reach per Milestones'!$L$6:$L$45)</f>
        <v>0</v>
      </c>
      <c r="I10" s="111">
        <f>SUMIF('3. Appeal Reach per Milestones'!$A$6:$A$45,'4.  Appeal Reach per Member'!$A10,'3. Appeal Reach per Milestones'!$M$6:$M$45)</f>
        <v>0</v>
      </c>
      <c r="J10" s="115">
        <f>SUMIF('3. Appeal Reach per Milestones'!$A$6:$A$45,'4.  Appeal Reach per Member'!$A10,'3. Appeal Reach per Milestones'!$N$6:$N$45)</f>
        <v>0</v>
      </c>
      <c r="K10" s="115">
        <f>SUMIF('3. Appeal Reach per Milestones'!$A$6:$A$45,'4.  Appeal Reach per Member'!$A10,'3. Appeal Reach per Milestones'!$O$6:$O$45)</f>
        <v>0</v>
      </c>
      <c r="L10" s="115">
        <f>SUMIF('3. Appeal Reach per Milestones'!$A$6:$A$45,'4.  Appeal Reach per Member'!$A10,'3. Appeal Reach per Milestones'!$P$6:$P$45)</f>
        <v>0</v>
      </c>
      <c r="M10" s="115">
        <f>SUMIF('3. Appeal Reach per Milestones'!$A$6:$A$45,'4.  Appeal Reach per Member'!$A10,'3. Appeal Reach per Milestones'!$Q$6:$Q$45)</f>
        <v>0</v>
      </c>
      <c r="N10" s="111">
        <f>SUMIF('3. Appeal Reach per Milestones'!$A$6:$A$45,'4.  Appeal Reach per Member'!$A10,'3. Appeal Reach per Milestones'!$R$6:$R$45)</f>
        <v>0</v>
      </c>
      <c r="O10" s="111">
        <f>SUMIF('3. Appeal Reach per Milestones'!$A$6:$A$45,'4.  Appeal Reach per Member'!$A10,'3. Appeal Reach per Milestones'!$S$6:$S$45)</f>
        <v>0</v>
      </c>
      <c r="P10" s="111">
        <f>SUMIF('3. Appeal Reach per Milestones'!$A$6:$A$45,'4.  Appeal Reach per Member'!$A10,'3. Appeal Reach per Milestones'!$T$6:$T$45)</f>
        <v>0</v>
      </c>
      <c r="Q10" s="111">
        <f>SUMIF('3. Appeal Reach per Milestones'!$A$6:$A$45,'4.  Appeal Reach per Member'!$A10,'3. Appeal Reach per Milestones'!$U$6:$U$45)</f>
        <v>0</v>
      </c>
      <c r="R10" s="115">
        <f>SUMIF('3. Appeal Reach per Milestones'!$A$6:$A$45,'4.  Appeal Reach per Member'!$A10,'3. Appeal Reach per Milestones'!$V$6:$V$45)</f>
        <v>0</v>
      </c>
      <c r="S10" s="115">
        <f>SUMIF('3. Appeal Reach per Milestones'!$A$6:$A$45,'4.  Appeal Reach per Member'!$A10,'3. Appeal Reach per Milestones'!$W$6:$W$45)</f>
        <v>0</v>
      </c>
      <c r="T10" s="115">
        <f>SUMIF('3. Appeal Reach per Milestones'!$A$6:$A$45,'4.  Appeal Reach per Member'!$A10,'3. Appeal Reach per Milestones'!$X$6:$X$45)</f>
        <v>0</v>
      </c>
      <c r="U10" s="115">
        <f>SUMIF('3. Appeal Reach per Milestones'!$A$6:$A$45,'4.  Appeal Reach per Member'!$A10,'3. Appeal Reach per Milestones'!$Y$6:$Y$45)</f>
        <v>0</v>
      </c>
      <c r="V10" s="111">
        <f>SUMIF('3. Appeal Reach per Milestones'!$A$6:$A$45,'4.  Appeal Reach per Member'!$A10,'3. Appeal Reach per Milestones'!$Z$6:$Z$45)</f>
        <v>0</v>
      </c>
      <c r="W10" s="111">
        <f>SUMIF('3. Appeal Reach per Milestones'!$A$6:$A$45,'4.  Appeal Reach per Member'!$A10,'3. Appeal Reach per Milestones'!$AA$6:$AA$45)</f>
        <v>0</v>
      </c>
      <c r="X10" s="111">
        <f>SUMIF('3. Appeal Reach per Milestones'!$A$6:$A$45,'4.  Appeal Reach per Member'!$A10,'3. Appeal Reach per Milestones'!$AB$6:$AB$45)</f>
        <v>0</v>
      </c>
      <c r="Y10" s="111">
        <f>SUMIF('3. Appeal Reach per Milestones'!$A$6:$A$45,'4.  Appeal Reach per Member'!$A10,'3. Appeal Reach per Milestones'!$AC$6:$AC$45)</f>
        <v>0</v>
      </c>
      <c r="Z10" s="115">
        <f>SUMIF('3. Appeal Reach per Milestones'!$A$6:$A$45,'4.  Appeal Reach per Member'!$A10,'3. Appeal Reach per Milestones'!$AD$6:$AD$45)</f>
        <v>0</v>
      </c>
      <c r="AA10" s="115">
        <f>SUMIF('3. Appeal Reach per Milestones'!$A$6:$A$45,'4.  Appeal Reach per Member'!$A10,'3. Appeal Reach per Milestones'!$AE$6:$AE$45)</f>
        <v>0</v>
      </c>
      <c r="AB10" s="115">
        <f>SUMIF('3. Appeal Reach per Milestones'!$A$6:$A$45,'4.  Appeal Reach per Member'!$A10,'3. Appeal Reach per Milestones'!$AF$6:$AF$45)</f>
        <v>0</v>
      </c>
      <c r="AC10" s="115">
        <f>SUMIF('3. Appeal Reach per Milestones'!$A$6:$A$45,'4.  Appeal Reach per Member'!$A10,'3. Appeal Reach per Milestones'!$AG$6:$AG$45)</f>
        <v>0</v>
      </c>
      <c r="AD10" s="111">
        <f>SUMIF('3. Appeal Reach per Milestones'!$A$6:$A$45,'4.  Appeal Reach per Member'!$A10,'3. Appeal Reach per Milestones'!$AH$6:$AH$45)</f>
        <v>0</v>
      </c>
      <c r="AE10" s="111">
        <f>SUMIF('3. Appeal Reach per Milestones'!$A$6:$A$45,'4.  Appeal Reach per Member'!$A10,'3. Appeal Reach per Milestones'!$AI$6:$AI$45)</f>
        <v>0</v>
      </c>
      <c r="AF10" s="111">
        <f>SUMIF('3. Appeal Reach per Milestones'!$A$6:$A$45,'4.  Appeal Reach per Member'!$A10,'3. Appeal Reach per Milestones'!$AJ$6:$AJ$45)</f>
        <v>0</v>
      </c>
      <c r="AG10" s="111">
        <f>SUMIF('3. Appeal Reach per Milestones'!$A$6:$A$45,'4.  Appeal Reach per Member'!$A10,'3. Appeal Reach per Milestones'!$AK$6:$AK$45)</f>
        <v>0</v>
      </c>
      <c r="AH10" s="113">
        <f t="shared" si="2"/>
        <v>0</v>
      </c>
      <c r="AI10" s="113">
        <f t="shared" si="3"/>
        <v>0</v>
      </c>
      <c r="AJ10" s="113">
        <f t="shared" si="4"/>
        <v>0</v>
      </c>
      <c r="AK10" s="114">
        <f t="shared" si="5"/>
        <v>0</v>
      </c>
      <c r="AL10" s="114">
        <f t="shared" si="1"/>
        <v>0</v>
      </c>
    </row>
    <row r="11" spans="1:38" ht="35.15" customHeight="1" x14ac:dyDescent="0.35">
      <c r="A11" s="124" t="str">
        <f>'1. Summary'!A21</f>
        <v>Requesting member 6</v>
      </c>
      <c r="B11" s="162">
        <f>SUMIF('3. Appeal Reach per Milestones'!$A$6:$A$45,'4.  Appeal Reach per Member'!$A11,'3. Appeal Reach per Milestones'!$F$6:$F$45)</f>
        <v>0</v>
      </c>
      <c r="C11" s="110">
        <f>SUMIF('3. Appeal Reach per Milestones'!$A$6:$A$45,'4.  Appeal Reach per Member'!$A11,'3. Appeal Reach per Milestones'!$G$6:$G$45)</f>
        <v>0</v>
      </c>
      <c r="D11" s="110">
        <f>SUMIF('3. Appeal Reach per Milestones'!$A$6:$A$45,'4.  Appeal Reach per Member'!$A11,'3. Appeal Reach per Milestones'!$H$6:$H$45)</f>
        <v>0</v>
      </c>
      <c r="E11" s="110">
        <f>SUMIF('3. Appeal Reach per Milestones'!$A$6:$A$45,'4.  Appeal Reach per Member'!$A11,'3. Appeal Reach per Milestones'!$I$6:$I$45)</f>
        <v>0</v>
      </c>
      <c r="F11" s="111">
        <f>SUMIF('3. Appeal Reach per Milestones'!$A$6:$A$45,'4.  Appeal Reach per Member'!$A11,'3. Appeal Reach per Milestones'!$J$6:$J$45)</f>
        <v>0</v>
      </c>
      <c r="G11" s="111">
        <f>SUMIF('3. Appeal Reach per Milestones'!$A$6:$A$45,'4.  Appeal Reach per Member'!$A11,'3. Appeal Reach per Milestones'!$K$6:$K$45)</f>
        <v>0</v>
      </c>
      <c r="H11" s="111">
        <f>SUMIF('3. Appeal Reach per Milestones'!$A$6:$A$45,'4.  Appeal Reach per Member'!$A11,'3. Appeal Reach per Milestones'!$L$6:$L$45)</f>
        <v>0</v>
      </c>
      <c r="I11" s="111">
        <f>SUMIF('3. Appeal Reach per Milestones'!$A$6:$A$45,'4.  Appeal Reach per Member'!$A11,'3. Appeal Reach per Milestones'!$M$6:$M$45)</f>
        <v>0</v>
      </c>
      <c r="J11" s="115">
        <f>SUMIF('3. Appeal Reach per Milestones'!$A$6:$A$45,'4.  Appeal Reach per Member'!$A11,'3. Appeal Reach per Milestones'!$N$6:$N$45)</f>
        <v>0</v>
      </c>
      <c r="K11" s="115">
        <f>SUMIF('3. Appeal Reach per Milestones'!$A$6:$A$45,'4.  Appeal Reach per Member'!$A11,'3. Appeal Reach per Milestones'!$O$6:$O$45)</f>
        <v>0</v>
      </c>
      <c r="L11" s="115">
        <f>SUMIF('3. Appeal Reach per Milestones'!$A$6:$A$45,'4.  Appeal Reach per Member'!$A11,'3. Appeal Reach per Milestones'!$P$6:$P$45)</f>
        <v>0</v>
      </c>
      <c r="M11" s="115">
        <f>SUMIF('3. Appeal Reach per Milestones'!$A$6:$A$45,'4.  Appeal Reach per Member'!$A11,'3. Appeal Reach per Milestones'!$Q$6:$Q$45)</f>
        <v>0</v>
      </c>
      <c r="N11" s="111">
        <f>SUMIF('3. Appeal Reach per Milestones'!$A$6:$A$45,'4.  Appeal Reach per Member'!$A11,'3. Appeal Reach per Milestones'!$R$6:$R$45)</f>
        <v>0</v>
      </c>
      <c r="O11" s="111">
        <f>SUMIF('3. Appeal Reach per Milestones'!$A$6:$A$45,'4.  Appeal Reach per Member'!$A11,'3. Appeal Reach per Milestones'!$S$6:$S$45)</f>
        <v>0</v>
      </c>
      <c r="P11" s="111">
        <f>SUMIF('3. Appeal Reach per Milestones'!$A$6:$A$45,'4.  Appeal Reach per Member'!$A11,'3. Appeal Reach per Milestones'!$T$6:$T$45)</f>
        <v>0</v>
      </c>
      <c r="Q11" s="111">
        <f>SUMIF('3. Appeal Reach per Milestones'!$A$6:$A$45,'4.  Appeal Reach per Member'!$A11,'3. Appeal Reach per Milestones'!$U$6:$U$45)</f>
        <v>0</v>
      </c>
      <c r="R11" s="115">
        <f>SUMIF('3. Appeal Reach per Milestones'!$A$6:$A$45,'4.  Appeal Reach per Member'!$A11,'3. Appeal Reach per Milestones'!$V$6:$V$45)</f>
        <v>0</v>
      </c>
      <c r="S11" s="115">
        <f>SUMIF('3. Appeal Reach per Milestones'!$A$6:$A$45,'4.  Appeal Reach per Member'!$A11,'3. Appeal Reach per Milestones'!$W$6:$W$45)</f>
        <v>0</v>
      </c>
      <c r="T11" s="115">
        <f>SUMIF('3. Appeal Reach per Milestones'!$A$6:$A$45,'4.  Appeal Reach per Member'!$A11,'3. Appeal Reach per Milestones'!$X$6:$X$45)</f>
        <v>0</v>
      </c>
      <c r="U11" s="115">
        <f>SUMIF('3. Appeal Reach per Milestones'!$A$6:$A$45,'4.  Appeal Reach per Member'!$A11,'3. Appeal Reach per Milestones'!$Y$6:$Y$45)</f>
        <v>0</v>
      </c>
      <c r="V11" s="111">
        <f>SUMIF('3. Appeal Reach per Milestones'!$A$6:$A$45,'4.  Appeal Reach per Member'!$A11,'3. Appeal Reach per Milestones'!$Z$6:$Z$45)</f>
        <v>0</v>
      </c>
      <c r="W11" s="111">
        <f>SUMIF('3. Appeal Reach per Milestones'!$A$6:$A$45,'4.  Appeal Reach per Member'!$A11,'3. Appeal Reach per Milestones'!$AA$6:$AA$45)</f>
        <v>0</v>
      </c>
      <c r="X11" s="111">
        <f>SUMIF('3. Appeal Reach per Milestones'!$A$6:$A$45,'4.  Appeal Reach per Member'!$A11,'3. Appeal Reach per Milestones'!$AB$6:$AB$45)</f>
        <v>0</v>
      </c>
      <c r="Y11" s="111">
        <f>SUMIF('3. Appeal Reach per Milestones'!$A$6:$A$45,'4.  Appeal Reach per Member'!$A11,'3. Appeal Reach per Milestones'!$AC$6:$AC$45)</f>
        <v>0</v>
      </c>
      <c r="Z11" s="115">
        <f>SUMIF('3. Appeal Reach per Milestones'!$A$6:$A$45,'4.  Appeal Reach per Member'!$A11,'3. Appeal Reach per Milestones'!$AD$6:$AD$45)</f>
        <v>0</v>
      </c>
      <c r="AA11" s="115">
        <f>SUMIF('3. Appeal Reach per Milestones'!$A$6:$A$45,'4.  Appeal Reach per Member'!$A11,'3. Appeal Reach per Milestones'!$AE$6:$AE$45)</f>
        <v>0</v>
      </c>
      <c r="AB11" s="115">
        <f>SUMIF('3. Appeal Reach per Milestones'!$A$6:$A$45,'4.  Appeal Reach per Member'!$A11,'3. Appeal Reach per Milestones'!$AF$6:$AF$45)</f>
        <v>0</v>
      </c>
      <c r="AC11" s="115">
        <f>SUMIF('3. Appeal Reach per Milestones'!$A$6:$A$45,'4.  Appeal Reach per Member'!$A11,'3. Appeal Reach per Milestones'!$AG$6:$AG$45)</f>
        <v>0</v>
      </c>
      <c r="AD11" s="111">
        <f>SUMIF('3. Appeal Reach per Milestones'!$A$6:$A$45,'4.  Appeal Reach per Member'!$A11,'3. Appeal Reach per Milestones'!$AH$6:$AH$45)</f>
        <v>0</v>
      </c>
      <c r="AE11" s="111">
        <f>SUMIF('3. Appeal Reach per Milestones'!$A$6:$A$45,'4.  Appeal Reach per Member'!$A11,'3. Appeal Reach per Milestones'!$AI$6:$AI$45)</f>
        <v>0</v>
      </c>
      <c r="AF11" s="111">
        <f>SUMIF('3. Appeal Reach per Milestones'!$A$6:$A$45,'4.  Appeal Reach per Member'!$A11,'3. Appeal Reach per Milestones'!$AJ$6:$AJ$45)</f>
        <v>0</v>
      </c>
      <c r="AG11" s="111">
        <f>SUMIF('3. Appeal Reach per Milestones'!$A$6:$A$45,'4.  Appeal Reach per Member'!$A11,'3. Appeal Reach per Milestones'!$AK$6:$AK$45)</f>
        <v>0</v>
      </c>
      <c r="AH11" s="113">
        <f t="shared" si="2"/>
        <v>0</v>
      </c>
      <c r="AI11" s="113">
        <f t="shared" si="3"/>
        <v>0</v>
      </c>
      <c r="AJ11" s="113">
        <f t="shared" si="4"/>
        <v>0</v>
      </c>
      <c r="AK11" s="114">
        <f t="shared" si="5"/>
        <v>0</v>
      </c>
      <c r="AL11" s="114">
        <f t="shared" si="1"/>
        <v>0</v>
      </c>
    </row>
    <row r="12" spans="1:38" ht="35.15" customHeight="1" x14ac:dyDescent="0.35">
      <c r="A12" s="124" t="str">
        <f>'1. Summary'!A22</f>
        <v>Requesting member 7</v>
      </c>
      <c r="B12" s="162">
        <f>SUMIF('3. Appeal Reach per Milestones'!$A$6:$A$45,'4.  Appeal Reach per Member'!$A12,'3. Appeal Reach per Milestones'!$F$6:$F$45)</f>
        <v>0</v>
      </c>
      <c r="C12" s="110">
        <f>SUMIF('3. Appeal Reach per Milestones'!$A$6:$A$45,'4.  Appeal Reach per Member'!$A12,'3. Appeal Reach per Milestones'!$G$6:$G$45)</f>
        <v>0</v>
      </c>
      <c r="D12" s="110">
        <f>SUMIF('3. Appeal Reach per Milestones'!$A$6:$A$45,'4.  Appeal Reach per Member'!$A12,'3. Appeal Reach per Milestones'!$H$6:$H$45)</f>
        <v>0</v>
      </c>
      <c r="E12" s="110">
        <f>SUMIF('3. Appeal Reach per Milestones'!$A$6:$A$45,'4.  Appeal Reach per Member'!$A12,'3. Appeal Reach per Milestones'!$I$6:$I$45)</f>
        <v>0</v>
      </c>
      <c r="F12" s="111">
        <f>SUMIF('3. Appeal Reach per Milestones'!$A$6:$A$45,'4.  Appeal Reach per Member'!$A12,'3. Appeal Reach per Milestones'!$J$6:$J$45)</f>
        <v>0</v>
      </c>
      <c r="G12" s="111">
        <f>SUMIF('3. Appeal Reach per Milestones'!$A$6:$A$45,'4.  Appeal Reach per Member'!$A12,'3. Appeal Reach per Milestones'!$K$6:$K$45)</f>
        <v>0</v>
      </c>
      <c r="H12" s="111">
        <f>SUMIF('3. Appeal Reach per Milestones'!$A$6:$A$45,'4.  Appeal Reach per Member'!$A12,'3. Appeal Reach per Milestones'!$L$6:$L$45)</f>
        <v>0</v>
      </c>
      <c r="I12" s="111">
        <f>SUMIF('3. Appeal Reach per Milestones'!$A$6:$A$45,'4.  Appeal Reach per Member'!$A12,'3. Appeal Reach per Milestones'!$M$6:$M$45)</f>
        <v>0</v>
      </c>
      <c r="J12" s="115">
        <f>SUMIF('3. Appeal Reach per Milestones'!$A$6:$A$45,'4.  Appeal Reach per Member'!$A12,'3. Appeal Reach per Milestones'!$N$6:$N$45)</f>
        <v>0</v>
      </c>
      <c r="K12" s="115">
        <f>SUMIF('3. Appeal Reach per Milestones'!$A$6:$A$45,'4.  Appeal Reach per Member'!$A12,'3. Appeal Reach per Milestones'!$O$6:$O$45)</f>
        <v>0</v>
      </c>
      <c r="L12" s="115">
        <f>SUMIF('3. Appeal Reach per Milestones'!$A$6:$A$45,'4.  Appeal Reach per Member'!$A12,'3. Appeal Reach per Milestones'!$P$6:$P$45)</f>
        <v>0</v>
      </c>
      <c r="M12" s="115">
        <f>SUMIF('3. Appeal Reach per Milestones'!$A$6:$A$45,'4.  Appeal Reach per Member'!$A12,'3. Appeal Reach per Milestones'!$Q$6:$Q$45)</f>
        <v>0</v>
      </c>
      <c r="N12" s="111">
        <f>SUMIF('3. Appeal Reach per Milestones'!$A$6:$A$45,'4.  Appeal Reach per Member'!$A12,'3. Appeal Reach per Milestones'!$R$6:$R$45)</f>
        <v>0</v>
      </c>
      <c r="O12" s="111">
        <f>SUMIF('3. Appeal Reach per Milestones'!$A$6:$A$45,'4.  Appeal Reach per Member'!$A12,'3. Appeal Reach per Milestones'!$S$6:$S$45)</f>
        <v>0</v>
      </c>
      <c r="P12" s="111">
        <f>SUMIF('3. Appeal Reach per Milestones'!$A$6:$A$45,'4.  Appeal Reach per Member'!$A12,'3. Appeal Reach per Milestones'!$T$6:$T$45)</f>
        <v>0</v>
      </c>
      <c r="Q12" s="111">
        <f>SUMIF('3. Appeal Reach per Milestones'!$A$6:$A$45,'4.  Appeal Reach per Member'!$A12,'3. Appeal Reach per Milestones'!$U$6:$U$45)</f>
        <v>0</v>
      </c>
      <c r="R12" s="115">
        <f>SUMIF('3. Appeal Reach per Milestones'!$A$6:$A$45,'4.  Appeal Reach per Member'!$A12,'3. Appeal Reach per Milestones'!$V$6:$V$45)</f>
        <v>0</v>
      </c>
      <c r="S12" s="115">
        <f>SUMIF('3. Appeal Reach per Milestones'!$A$6:$A$45,'4.  Appeal Reach per Member'!$A12,'3. Appeal Reach per Milestones'!$W$6:$W$45)</f>
        <v>0</v>
      </c>
      <c r="T12" s="115">
        <f>SUMIF('3. Appeal Reach per Milestones'!$A$6:$A$45,'4.  Appeal Reach per Member'!$A12,'3. Appeal Reach per Milestones'!$X$6:$X$45)</f>
        <v>0</v>
      </c>
      <c r="U12" s="115">
        <f>SUMIF('3. Appeal Reach per Milestones'!$A$6:$A$45,'4.  Appeal Reach per Member'!$A12,'3. Appeal Reach per Milestones'!$Y$6:$Y$45)</f>
        <v>0</v>
      </c>
      <c r="V12" s="111">
        <f>SUMIF('3. Appeal Reach per Milestones'!$A$6:$A$45,'4.  Appeal Reach per Member'!$A12,'3. Appeal Reach per Milestones'!$Z$6:$Z$45)</f>
        <v>0</v>
      </c>
      <c r="W12" s="111">
        <f>SUMIF('3. Appeal Reach per Milestones'!$A$6:$A$45,'4.  Appeal Reach per Member'!$A12,'3. Appeal Reach per Milestones'!$AA$6:$AA$45)</f>
        <v>0</v>
      </c>
      <c r="X12" s="111">
        <f>SUMIF('3. Appeal Reach per Milestones'!$A$6:$A$45,'4.  Appeal Reach per Member'!$A12,'3. Appeal Reach per Milestones'!$AB$6:$AB$45)</f>
        <v>0</v>
      </c>
      <c r="Y12" s="111">
        <f>SUMIF('3. Appeal Reach per Milestones'!$A$6:$A$45,'4.  Appeal Reach per Member'!$A12,'3. Appeal Reach per Milestones'!$AC$6:$AC$45)</f>
        <v>0</v>
      </c>
      <c r="Z12" s="115">
        <f>SUMIF('3. Appeal Reach per Milestones'!$A$6:$A$45,'4.  Appeal Reach per Member'!$A12,'3. Appeal Reach per Milestones'!$AD$6:$AD$45)</f>
        <v>0</v>
      </c>
      <c r="AA12" s="115">
        <f>SUMIF('3. Appeal Reach per Milestones'!$A$6:$A$45,'4.  Appeal Reach per Member'!$A12,'3. Appeal Reach per Milestones'!$AE$6:$AE$45)</f>
        <v>0</v>
      </c>
      <c r="AB12" s="115">
        <f>SUMIF('3. Appeal Reach per Milestones'!$A$6:$A$45,'4.  Appeal Reach per Member'!$A12,'3. Appeal Reach per Milestones'!$AF$6:$AF$45)</f>
        <v>0</v>
      </c>
      <c r="AC12" s="115">
        <f>SUMIF('3. Appeal Reach per Milestones'!$A$6:$A$45,'4.  Appeal Reach per Member'!$A12,'3. Appeal Reach per Milestones'!$AG$6:$AG$45)</f>
        <v>0</v>
      </c>
      <c r="AD12" s="111">
        <f>SUMIF('3. Appeal Reach per Milestones'!$A$6:$A$45,'4.  Appeal Reach per Member'!$A12,'3. Appeal Reach per Milestones'!$AH$6:$AH$45)</f>
        <v>0</v>
      </c>
      <c r="AE12" s="111">
        <f>SUMIF('3. Appeal Reach per Milestones'!$A$6:$A$45,'4.  Appeal Reach per Member'!$A12,'3. Appeal Reach per Milestones'!$AI$6:$AI$45)</f>
        <v>0</v>
      </c>
      <c r="AF12" s="111">
        <f>SUMIF('3. Appeal Reach per Milestones'!$A$6:$A$45,'4.  Appeal Reach per Member'!$A12,'3. Appeal Reach per Milestones'!$AJ$6:$AJ$45)</f>
        <v>0</v>
      </c>
      <c r="AG12" s="111">
        <f>SUMIF('3. Appeal Reach per Milestones'!$A$6:$A$45,'4.  Appeal Reach per Member'!$A12,'3. Appeal Reach per Milestones'!$AK$6:$AK$45)</f>
        <v>0</v>
      </c>
      <c r="AH12" s="113">
        <f t="shared" si="2"/>
        <v>0</v>
      </c>
      <c r="AI12" s="113">
        <f t="shared" si="3"/>
        <v>0</v>
      </c>
      <c r="AJ12" s="113">
        <f t="shared" si="4"/>
        <v>0</v>
      </c>
      <c r="AK12" s="114">
        <f t="shared" si="5"/>
        <v>0</v>
      </c>
      <c r="AL12" s="114">
        <f t="shared" si="1"/>
        <v>0</v>
      </c>
    </row>
    <row r="13" spans="1:38" ht="35.15" customHeight="1" x14ac:dyDescent="0.35">
      <c r="A13" s="124" t="str">
        <f>'1. Summary'!A23</f>
        <v>Requesting member 8</v>
      </c>
      <c r="B13" s="162">
        <f>SUMIF('3. Appeal Reach per Milestones'!$A$6:$A$45,'4.  Appeal Reach per Member'!$A13,'3. Appeal Reach per Milestones'!$F$6:$F$45)</f>
        <v>0</v>
      </c>
      <c r="C13" s="110">
        <f>SUMIF('3. Appeal Reach per Milestones'!$A$6:$A$45,'4.  Appeal Reach per Member'!$A13,'3. Appeal Reach per Milestones'!$G$6:$G$45)</f>
        <v>0</v>
      </c>
      <c r="D13" s="110">
        <f>SUMIF('3. Appeal Reach per Milestones'!$A$6:$A$45,'4.  Appeal Reach per Member'!$A13,'3. Appeal Reach per Milestones'!$H$6:$H$45)</f>
        <v>0</v>
      </c>
      <c r="E13" s="110">
        <f>SUMIF('3. Appeal Reach per Milestones'!$A$6:$A$45,'4.  Appeal Reach per Member'!$A13,'3. Appeal Reach per Milestones'!$I$6:$I$45)</f>
        <v>0</v>
      </c>
      <c r="F13" s="111">
        <f>SUMIF('3. Appeal Reach per Milestones'!$A$6:$A$45,'4.  Appeal Reach per Member'!$A13,'3. Appeal Reach per Milestones'!$J$6:$J$45)</f>
        <v>0</v>
      </c>
      <c r="G13" s="111">
        <f>SUMIF('3. Appeal Reach per Milestones'!$A$6:$A$45,'4.  Appeal Reach per Member'!$A13,'3. Appeal Reach per Milestones'!$K$6:$K$45)</f>
        <v>0</v>
      </c>
      <c r="H13" s="111">
        <f>SUMIF('3. Appeal Reach per Milestones'!$A$6:$A$45,'4.  Appeal Reach per Member'!$A13,'3. Appeal Reach per Milestones'!$L$6:$L$45)</f>
        <v>0</v>
      </c>
      <c r="I13" s="111">
        <f>SUMIF('3. Appeal Reach per Milestones'!$A$6:$A$45,'4.  Appeal Reach per Member'!$A13,'3. Appeal Reach per Milestones'!$M$6:$M$45)</f>
        <v>0</v>
      </c>
      <c r="J13" s="115">
        <f>SUMIF('3. Appeal Reach per Milestones'!$A$6:$A$45,'4.  Appeal Reach per Member'!$A13,'3. Appeal Reach per Milestones'!$N$6:$N$45)</f>
        <v>0</v>
      </c>
      <c r="K13" s="115">
        <f>SUMIF('3. Appeal Reach per Milestones'!$A$6:$A$45,'4.  Appeal Reach per Member'!$A13,'3. Appeal Reach per Milestones'!$O$6:$O$45)</f>
        <v>0</v>
      </c>
      <c r="L13" s="115">
        <f>SUMIF('3. Appeal Reach per Milestones'!$A$6:$A$45,'4.  Appeal Reach per Member'!$A13,'3. Appeal Reach per Milestones'!$P$6:$P$45)</f>
        <v>0</v>
      </c>
      <c r="M13" s="115">
        <f>SUMIF('3. Appeal Reach per Milestones'!$A$6:$A$45,'4.  Appeal Reach per Member'!$A13,'3. Appeal Reach per Milestones'!$Q$6:$Q$45)</f>
        <v>0</v>
      </c>
      <c r="N13" s="111">
        <f>SUMIF('3. Appeal Reach per Milestones'!$A$6:$A$45,'4.  Appeal Reach per Member'!$A13,'3. Appeal Reach per Milestones'!$R$6:$R$45)</f>
        <v>0</v>
      </c>
      <c r="O13" s="111">
        <f>SUMIF('3. Appeal Reach per Milestones'!$A$6:$A$45,'4.  Appeal Reach per Member'!$A13,'3. Appeal Reach per Milestones'!$S$6:$S$45)</f>
        <v>0</v>
      </c>
      <c r="P13" s="111">
        <f>SUMIF('3. Appeal Reach per Milestones'!$A$6:$A$45,'4.  Appeal Reach per Member'!$A13,'3. Appeal Reach per Milestones'!$T$6:$T$45)</f>
        <v>0</v>
      </c>
      <c r="Q13" s="111">
        <f>SUMIF('3. Appeal Reach per Milestones'!$A$6:$A$45,'4.  Appeal Reach per Member'!$A13,'3. Appeal Reach per Milestones'!$U$6:$U$45)</f>
        <v>0</v>
      </c>
      <c r="R13" s="115">
        <f>SUMIF('3. Appeal Reach per Milestones'!$A$6:$A$45,'4.  Appeal Reach per Member'!$A13,'3. Appeal Reach per Milestones'!$V$6:$V$45)</f>
        <v>0</v>
      </c>
      <c r="S13" s="115">
        <f>SUMIF('3. Appeal Reach per Milestones'!$A$6:$A$45,'4.  Appeal Reach per Member'!$A13,'3. Appeal Reach per Milestones'!$W$6:$W$45)</f>
        <v>0</v>
      </c>
      <c r="T13" s="115">
        <f>SUMIF('3. Appeal Reach per Milestones'!$A$6:$A$45,'4.  Appeal Reach per Member'!$A13,'3. Appeal Reach per Milestones'!$X$6:$X$45)</f>
        <v>0</v>
      </c>
      <c r="U13" s="115">
        <f>SUMIF('3. Appeal Reach per Milestones'!$A$6:$A$45,'4.  Appeal Reach per Member'!$A13,'3. Appeal Reach per Milestones'!$Y$6:$Y$45)</f>
        <v>0</v>
      </c>
      <c r="V13" s="111">
        <f>SUMIF('3. Appeal Reach per Milestones'!$A$6:$A$45,'4.  Appeal Reach per Member'!$A13,'3. Appeal Reach per Milestones'!$Z$6:$Z$45)</f>
        <v>0</v>
      </c>
      <c r="W13" s="111">
        <f>SUMIF('3. Appeal Reach per Milestones'!$A$6:$A$45,'4.  Appeal Reach per Member'!$A13,'3. Appeal Reach per Milestones'!$AA$6:$AA$45)</f>
        <v>0</v>
      </c>
      <c r="X13" s="111">
        <f>SUMIF('3. Appeal Reach per Milestones'!$A$6:$A$45,'4.  Appeal Reach per Member'!$A13,'3. Appeal Reach per Milestones'!$AB$6:$AB$45)</f>
        <v>0</v>
      </c>
      <c r="Y13" s="111">
        <f>SUMIF('3. Appeal Reach per Milestones'!$A$6:$A$45,'4.  Appeal Reach per Member'!$A13,'3. Appeal Reach per Milestones'!$AC$6:$AC$45)</f>
        <v>0</v>
      </c>
      <c r="Z13" s="115">
        <f>SUMIF('3. Appeal Reach per Milestones'!$A$6:$A$45,'4.  Appeal Reach per Member'!$A13,'3. Appeal Reach per Milestones'!$AD$6:$AD$45)</f>
        <v>0</v>
      </c>
      <c r="AA13" s="115">
        <f>SUMIF('3. Appeal Reach per Milestones'!$A$6:$A$45,'4.  Appeal Reach per Member'!$A13,'3. Appeal Reach per Milestones'!$AE$6:$AE$45)</f>
        <v>0</v>
      </c>
      <c r="AB13" s="115">
        <f>SUMIF('3. Appeal Reach per Milestones'!$A$6:$A$45,'4.  Appeal Reach per Member'!$A13,'3. Appeal Reach per Milestones'!$AF$6:$AF$45)</f>
        <v>0</v>
      </c>
      <c r="AC13" s="115">
        <f>SUMIF('3. Appeal Reach per Milestones'!$A$6:$A$45,'4.  Appeal Reach per Member'!$A13,'3. Appeal Reach per Milestones'!$AG$6:$AG$45)</f>
        <v>0</v>
      </c>
      <c r="AD13" s="111">
        <f>SUMIF('3. Appeal Reach per Milestones'!$A$6:$A$45,'4.  Appeal Reach per Member'!$A13,'3. Appeal Reach per Milestones'!$AH$6:$AH$45)</f>
        <v>0</v>
      </c>
      <c r="AE13" s="111">
        <f>SUMIF('3. Appeal Reach per Milestones'!$A$6:$A$45,'4.  Appeal Reach per Member'!$A13,'3. Appeal Reach per Milestones'!$AI$6:$AI$45)</f>
        <v>0</v>
      </c>
      <c r="AF13" s="111">
        <f>SUMIF('3. Appeal Reach per Milestones'!$A$6:$A$45,'4.  Appeal Reach per Member'!$A13,'3. Appeal Reach per Milestones'!$AJ$6:$AJ$45)</f>
        <v>0</v>
      </c>
      <c r="AG13" s="111">
        <f>SUMIF('3. Appeal Reach per Milestones'!$A$6:$A$45,'4.  Appeal Reach per Member'!$A13,'3. Appeal Reach per Milestones'!$AK$6:$AK$45)</f>
        <v>0</v>
      </c>
      <c r="AH13" s="113">
        <f t="shared" si="2"/>
        <v>0</v>
      </c>
      <c r="AI13" s="113">
        <f t="shared" si="3"/>
        <v>0</v>
      </c>
      <c r="AJ13" s="113">
        <f t="shared" si="4"/>
        <v>0</v>
      </c>
      <c r="AK13" s="114">
        <f t="shared" si="5"/>
        <v>0</v>
      </c>
      <c r="AL13" s="114">
        <f t="shared" si="1"/>
        <v>0</v>
      </c>
    </row>
    <row r="14" spans="1:38" ht="35.15" customHeight="1" x14ac:dyDescent="0.35">
      <c r="A14" s="124" t="str">
        <f>'1. Summary'!A24</f>
        <v>Requesting member 9</v>
      </c>
      <c r="B14" s="162">
        <f>SUMIF('3. Appeal Reach per Milestones'!$A$6:$A$45,'4.  Appeal Reach per Member'!$A14,'3. Appeal Reach per Milestones'!$F$6:$F$45)</f>
        <v>0</v>
      </c>
      <c r="C14" s="110">
        <f>SUMIF('3. Appeal Reach per Milestones'!$A$6:$A$45,'4.  Appeal Reach per Member'!$A14,'3. Appeal Reach per Milestones'!$G$6:$G$45)</f>
        <v>0</v>
      </c>
      <c r="D14" s="110">
        <f>SUMIF('3. Appeal Reach per Milestones'!$A$6:$A$45,'4.  Appeal Reach per Member'!$A14,'3. Appeal Reach per Milestones'!$H$6:$H$45)</f>
        <v>0</v>
      </c>
      <c r="E14" s="110">
        <f>SUMIF('3. Appeal Reach per Milestones'!$A$6:$A$45,'4.  Appeal Reach per Member'!$A14,'3. Appeal Reach per Milestones'!$I$6:$I$45)</f>
        <v>0</v>
      </c>
      <c r="F14" s="111">
        <f>SUMIF('3. Appeal Reach per Milestones'!$A$6:$A$45,'4.  Appeal Reach per Member'!$A14,'3. Appeal Reach per Milestones'!$J$6:$J$45)</f>
        <v>0</v>
      </c>
      <c r="G14" s="111">
        <f>SUMIF('3. Appeal Reach per Milestones'!$A$6:$A$45,'4.  Appeal Reach per Member'!$A14,'3. Appeal Reach per Milestones'!$K$6:$K$45)</f>
        <v>0</v>
      </c>
      <c r="H14" s="111">
        <f>SUMIF('3. Appeal Reach per Milestones'!$A$6:$A$45,'4.  Appeal Reach per Member'!$A14,'3. Appeal Reach per Milestones'!$L$6:$L$45)</f>
        <v>0</v>
      </c>
      <c r="I14" s="111">
        <f>SUMIF('3. Appeal Reach per Milestones'!$A$6:$A$45,'4.  Appeal Reach per Member'!$A14,'3. Appeal Reach per Milestones'!$M$6:$M$45)</f>
        <v>0</v>
      </c>
      <c r="J14" s="115">
        <f>SUMIF('3. Appeal Reach per Milestones'!$A$6:$A$45,'4.  Appeal Reach per Member'!$A14,'3. Appeal Reach per Milestones'!$N$6:$N$45)</f>
        <v>0</v>
      </c>
      <c r="K14" s="115">
        <f>SUMIF('3. Appeal Reach per Milestones'!$A$6:$A$45,'4.  Appeal Reach per Member'!$A14,'3. Appeal Reach per Milestones'!$O$6:$O$45)</f>
        <v>0</v>
      </c>
      <c r="L14" s="115">
        <f>SUMIF('3. Appeal Reach per Milestones'!$A$6:$A$45,'4.  Appeal Reach per Member'!$A14,'3. Appeal Reach per Milestones'!$P$6:$P$45)</f>
        <v>0</v>
      </c>
      <c r="M14" s="115">
        <f>SUMIF('3. Appeal Reach per Milestones'!$A$6:$A$45,'4.  Appeal Reach per Member'!$A14,'3. Appeal Reach per Milestones'!$Q$6:$Q$45)</f>
        <v>0</v>
      </c>
      <c r="N14" s="111">
        <f>SUMIF('3. Appeal Reach per Milestones'!$A$6:$A$45,'4.  Appeal Reach per Member'!$A14,'3. Appeal Reach per Milestones'!$R$6:$R$45)</f>
        <v>0</v>
      </c>
      <c r="O14" s="111">
        <f>SUMIF('3. Appeal Reach per Milestones'!$A$6:$A$45,'4.  Appeal Reach per Member'!$A14,'3. Appeal Reach per Milestones'!$S$6:$S$45)</f>
        <v>0</v>
      </c>
      <c r="P14" s="111">
        <f>SUMIF('3. Appeal Reach per Milestones'!$A$6:$A$45,'4.  Appeal Reach per Member'!$A14,'3. Appeal Reach per Milestones'!$T$6:$T$45)</f>
        <v>0</v>
      </c>
      <c r="Q14" s="111">
        <f>SUMIF('3. Appeal Reach per Milestones'!$A$6:$A$45,'4.  Appeal Reach per Member'!$A14,'3. Appeal Reach per Milestones'!$U$6:$U$45)</f>
        <v>0</v>
      </c>
      <c r="R14" s="115">
        <f>SUMIF('3. Appeal Reach per Milestones'!$A$6:$A$45,'4.  Appeal Reach per Member'!$A14,'3. Appeal Reach per Milestones'!$V$6:$V$45)</f>
        <v>0</v>
      </c>
      <c r="S14" s="115">
        <f>SUMIF('3. Appeal Reach per Milestones'!$A$6:$A$45,'4.  Appeal Reach per Member'!$A14,'3. Appeal Reach per Milestones'!$W$6:$W$45)</f>
        <v>0</v>
      </c>
      <c r="T14" s="115">
        <f>SUMIF('3. Appeal Reach per Milestones'!$A$6:$A$45,'4.  Appeal Reach per Member'!$A14,'3. Appeal Reach per Milestones'!$X$6:$X$45)</f>
        <v>0</v>
      </c>
      <c r="U14" s="115">
        <f>SUMIF('3. Appeal Reach per Milestones'!$A$6:$A$45,'4.  Appeal Reach per Member'!$A14,'3. Appeal Reach per Milestones'!$Y$6:$Y$45)</f>
        <v>0</v>
      </c>
      <c r="V14" s="111">
        <f>SUMIF('3. Appeal Reach per Milestones'!$A$6:$A$45,'4.  Appeal Reach per Member'!$A14,'3. Appeal Reach per Milestones'!$Z$6:$Z$45)</f>
        <v>0</v>
      </c>
      <c r="W14" s="111">
        <f>SUMIF('3. Appeal Reach per Milestones'!$A$6:$A$45,'4.  Appeal Reach per Member'!$A14,'3. Appeal Reach per Milestones'!$AA$6:$AA$45)</f>
        <v>0</v>
      </c>
      <c r="X14" s="111">
        <f>SUMIF('3. Appeal Reach per Milestones'!$A$6:$A$45,'4.  Appeal Reach per Member'!$A14,'3. Appeal Reach per Milestones'!$AB$6:$AB$45)</f>
        <v>0</v>
      </c>
      <c r="Y14" s="111">
        <f>SUMIF('3. Appeal Reach per Milestones'!$A$6:$A$45,'4.  Appeal Reach per Member'!$A14,'3. Appeal Reach per Milestones'!$AC$6:$AC$45)</f>
        <v>0</v>
      </c>
      <c r="Z14" s="115">
        <f>SUMIF('3. Appeal Reach per Milestones'!$A$6:$A$45,'4.  Appeal Reach per Member'!$A14,'3. Appeal Reach per Milestones'!$AD$6:$AD$45)</f>
        <v>0</v>
      </c>
      <c r="AA14" s="115">
        <f>SUMIF('3. Appeal Reach per Milestones'!$A$6:$A$45,'4.  Appeal Reach per Member'!$A14,'3. Appeal Reach per Milestones'!$AE$6:$AE$45)</f>
        <v>0</v>
      </c>
      <c r="AB14" s="115">
        <f>SUMIF('3. Appeal Reach per Milestones'!$A$6:$A$45,'4.  Appeal Reach per Member'!$A14,'3. Appeal Reach per Milestones'!$AF$6:$AF$45)</f>
        <v>0</v>
      </c>
      <c r="AC14" s="115">
        <f>SUMIF('3. Appeal Reach per Milestones'!$A$6:$A$45,'4.  Appeal Reach per Member'!$A14,'3. Appeal Reach per Milestones'!$AG$6:$AG$45)</f>
        <v>0</v>
      </c>
      <c r="AD14" s="111">
        <f>SUMIF('3. Appeal Reach per Milestones'!$A$6:$A$45,'4.  Appeal Reach per Member'!$A14,'3. Appeal Reach per Milestones'!$AH$6:$AH$45)</f>
        <v>0</v>
      </c>
      <c r="AE14" s="111">
        <f>SUMIF('3. Appeal Reach per Milestones'!$A$6:$A$45,'4.  Appeal Reach per Member'!$A14,'3. Appeal Reach per Milestones'!$AI$6:$AI$45)</f>
        <v>0</v>
      </c>
      <c r="AF14" s="111">
        <f>SUMIF('3. Appeal Reach per Milestones'!$A$6:$A$45,'4.  Appeal Reach per Member'!$A14,'3. Appeal Reach per Milestones'!$AJ$6:$AJ$45)</f>
        <v>0</v>
      </c>
      <c r="AG14" s="111">
        <f>SUMIF('3. Appeal Reach per Milestones'!$A$6:$A$45,'4.  Appeal Reach per Member'!$A14,'3. Appeal Reach per Milestones'!$AK$6:$AK$45)</f>
        <v>0</v>
      </c>
      <c r="AH14" s="113">
        <f t="shared" si="2"/>
        <v>0</v>
      </c>
      <c r="AI14" s="113">
        <f t="shared" si="3"/>
        <v>0</v>
      </c>
      <c r="AJ14" s="113">
        <f t="shared" si="4"/>
        <v>0</v>
      </c>
      <c r="AK14" s="114">
        <f t="shared" si="5"/>
        <v>0</v>
      </c>
      <c r="AL14" s="114">
        <f t="shared" si="1"/>
        <v>0</v>
      </c>
    </row>
    <row r="15" spans="1:38" ht="35.15" customHeight="1" x14ac:dyDescent="0.35">
      <c r="A15" s="124" t="str">
        <f>'1. Summary'!A25</f>
        <v>Requesting member 10</v>
      </c>
      <c r="B15" s="162">
        <f>SUMIF('3. Appeal Reach per Milestones'!$A$6:$A$45,'4.  Appeal Reach per Member'!$A15,'3. Appeal Reach per Milestones'!$F$6:$F$45)</f>
        <v>0</v>
      </c>
      <c r="C15" s="110">
        <f>SUMIF('3. Appeal Reach per Milestones'!$A$6:$A$45,'4.  Appeal Reach per Member'!$A15,'3. Appeal Reach per Milestones'!$G$6:$G$45)</f>
        <v>0</v>
      </c>
      <c r="D15" s="110">
        <f>SUMIF('3. Appeal Reach per Milestones'!$A$6:$A$45,'4.  Appeal Reach per Member'!$A15,'3. Appeal Reach per Milestones'!$H$6:$H$45)</f>
        <v>0</v>
      </c>
      <c r="E15" s="110">
        <f>SUMIF('3. Appeal Reach per Milestones'!$A$6:$A$45,'4.  Appeal Reach per Member'!$A15,'3. Appeal Reach per Milestones'!$I$6:$I$45)</f>
        <v>0</v>
      </c>
      <c r="F15" s="111">
        <f>SUMIF('3. Appeal Reach per Milestones'!$A$6:$A$45,'4.  Appeal Reach per Member'!$A15,'3. Appeal Reach per Milestones'!$J$6:$J$45)</f>
        <v>0</v>
      </c>
      <c r="G15" s="111">
        <f>SUMIF('3. Appeal Reach per Milestones'!$A$6:$A$45,'4.  Appeal Reach per Member'!$A15,'3. Appeal Reach per Milestones'!$K$6:$K$45)</f>
        <v>0</v>
      </c>
      <c r="H15" s="111">
        <f>SUMIF('3. Appeal Reach per Milestones'!$A$6:$A$45,'4.  Appeal Reach per Member'!$A15,'3. Appeal Reach per Milestones'!$L$6:$L$45)</f>
        <v>0</v>
      </c>
      <c r="I15" s="111">
        <f>SUMIF('3. Appeal Reach per Milestones'!$A$6:$A$45,'4.  Appeal Reach per Member'!$A15,'3. Appeal Reach per Milestones'!$M$6:$M$45)</f>
        <v>0</v>
      </c>
      <c r="J15" s="115">
        <f>SUMIF('3. Appeal Reach per Milestones'!$A$6:$A$45,'4.  Appeal Reach per Member'!$A15,'3. Appeal Reach per Milestones'!$N$6:$N$45)</f>
        <v>0</v>
      </c>
      <c r="K15" s="115">
        <f>SUMIF('3. Appeal Reach per Milestones'!$A$6:$A$45,'4.  Appeal Reach per Member'!$A15,'3. Appeal Reach per Milestones'!$O$6:$O$45)</f>
        <v>0</v>
      </c>
      <c r="L15" s="115">
        <f>SUMIF('3. Appeal Reach per Milestones'!$A$6:$A$45,'4.  Appeal Reach per Member'!$A15,'3. Appeal Reach per Milestones'!$P$6:$P$45)</f>
        <v>0</v>
      </c>
      <c r="M15" s="115">
        <f>SUMIF('3. Appeal Reach per Milestones'!$A$6:$A$45,'4.  Appeal Reach per Member'!$A15,'3. Appeal Reach per Milestones'!$Q$6:$Q$45)</f>
        <v>0</v>
      </c>
      <c r="N15" s="111">
        <f>SUMIF('3. Appeal Reach per Milestones'!$A$6:$A$45,'4.  Appeal Reach per Member'!$A15,'3. Appeal Reach per Milestones'!$R$6:$R$45)</f>
        <v>0</v>
      </c>
      <c r="O15" s="111">
        <f>SUMIF('3. Appeal Reach per Milestones'!$A$6:$A$45,'4.  Appeal Reach per Member'!$A15,'3. Appeal Reach per Milestones'!$S$6:$S$45)</f>
        <v>0</v>
      </c>
      <c r="P15" s="111">
        <f>SUMIF('3. Appeal Reach per Milestones'!$A$6:$A$45,'4.  Appeal Reach per Member'!$A15,'3. Appeal Reach per Milestones'!$T$6:$T$45)</f>
        <v>0</v>
      </c>
      <c r="Q15" s="111">
        <f>SUMIF('3. Appeal Reach per Milestones'!$A$6:$A$45,'4.  Appeal Reach per Member'!$A15,'3. Appeal Reach per Milestones'!$U$6:$U$45)</f>
        <v>0</v>
      </c>
      <c r="R15" s="115">
        <f>SUMIF('3. Appeal Reach per Milestones'!$A$6:$A$45,'4.  Appeal Reach per Member'!$A15,'3. Appeal Reach per Milestones'!$V$6:$V$45)</f>
        <v>0</v>
      </c>
      <c r="S15" s="115">
        <f>SUMIF('3. Appeal Reach per Milestones'!$A$6:$A$45,'4.  Appeal Reach per Member'!$A15,'3. Appeal Reach per Milestones'!$W$6:$W$45)</f>
        <v>0</v>
      </c>
      <c r="T15" s="115">
        <f>SUMIF('3. Appeal Reach per Milestones'!$A$6:$A$45,'4.  Appeal Reach per Member'!$A15,'3. Appeal Reach per Milestones'!$X$6:$X$45)</f>
        <v>0</v>
      </c>
      <c r="U15" s="115">
        <f>SUMIF('3. Appeal Reach per Milestones'!$A$6:$A$45,'4.  Appeal Reach per Member'!$A15,'3. Appeal Reach per Milestones'!$Y$6:$Y$45)</f>
        <v>0</v>
      </c>
      <c r="V15" s="111">
        <f>SUMIF('3. Appeal Reach per Milestones'!$A$6:$A$45,'4.  Appeal Reach per Member'!$A15,'3. Appeal Reach per Milestones'!$Z$6:$Z$45)</f>
        <v>0</v>
      </c>
      <c r="W15" s="111">
        <f>SUMIF('3. Appeal Reach per Milestones'!$A$6:$A$45,'4.  Appeal Reach per Member'!$A15,'3. Appeal Reach per Milestones'!$AA$6:$AA$45)</f>
        <v>0</v>
      </c>
      <c r="X15" s="111">
        <f>SUMIF('3. Appeal Reach per Milestones'!$A$6:$A$45,'4.  Appeal Reach per Member'!$A15,'3. Appeal Reach per Milestones'!$AB$6:$AB$45)</f>
        <v>0</v>
      </c>
      <c r="Y15" s="111">
        <f>SUMIF('3. Appeal Reach per Milestones'!$A$6:$A$45,'4.  Appeal Reach per Member'!$A15,'3. Appeal Reach per Milestones'!$AC$6:$AC$45)</f>
        <v>0</v>
      </c>
      <c r="Z15" s="115">
        <f>SUMIF('3. Appeal Reach per Milestones'!$A$6:$A$45,'4.  Appeal Reach per Member'!$A15,'3. Appeal Reach per Milestones'!$AD$6:$AD$45)</f>
        <v>0</v>
      </c>
      <c r="AA15" s="115">
        <f>SUMIF('3. Appeal Reach per Milestones'!$A$6:$A$45,'4.  Appeal Reach per Member'!$A15,'3. Appeal Reach per Milestones'!$AE$6:$AE$45)</f>
        <v>0</v>
      </c>
      <c r="AB15" s="115">
        <f>SUMIF('3. Appeal Reach per Milestones'!$A$6:$A$45,'4.  Appeal Reach per Member'!$A15,'3. Appeal Reach per Milestones'!$AF$6:$AF$45)</f>
        <v>0</v>
      </c>
      <c r="AC15" s="115">
        <f>SUMIF('3. Appeal Reach per Milestones'!$A$6:$A$45,'4.  Appeal Reach per Member'!$A15,'3. Appeal Reach per Milestones'!$AG$6:$AG$45)</f>
        <v>0</v>
      </c>
      <c r="AD15" s="111">
        <f>SUMIF('3. Appeal Reach per Milestones'!$A$6:$A$45,'4.  Appeal Reach per Member'!$A15,'3. Appeal Reach per Milestones'!$AH$6:$AH$45)</f>
        <v>0</v>
      </c>
      <c r="AE15" s="111">
        <f>SUMIF('3. Appeal Reach per Milestones'!$A$6:$A$45,'4.  Appeal Reach per Member'!$A15,'3. Appeal Reach per Milestones'!$AI$6:$AI$45)</f>
        <v>0</v>
      </c>
      <c r="AF15" s="111">
        <f>SUMIF('3. Appeal Reach per Milestones'!$A$6:$A$45,'4.  Appeal Reach per Member'!$A15,'3. Appeal Reach per Milestones'!$AJ$6:$AJ$45)</f>
        <v>0</v>
      </c>
      <c r="AG15" s="111">
        <f>SUMIF('3. Appeal Reach per Milestones'!$A$6:$A$45,'4.  Appeal Reach per Member'!$A15,'3. Appeal Reach per Milestones'!$AK$6:$AK$45)</f>
        <v>0</v>
      </c>
      <c r="AH15" s="113">
        <f t="shared" si="2"/>
        <v>0</v>
      </c>
      <c r="AI15" s="113">
        <f t="shared" si="3"/>
        <v>0</v>
      </c>
      <c r="AJ15" s="113">
        <f t="shared" si="4"/>
        <v>0</v>
      </c>
      <c r="AK15" s="114">
        <f t="shared" si="5"/>
        <v>0</v>
      </c>
      <c r="AL15" s="114">
        <f t="shared" si="1"/>
        <v>0</v>
      </c>
    </row>
    <row r="16" spans="1:38" s="102" customFormat="1" ht="25" customHeight="1" thickBot="1" x14ac:dyDescent="0.5">
      <c r="A16" s="101" t="s">
        <v>66</v>
      </c>
      <c r="B16" s="163">
        <f t="shared" ref="B16:AL16" si="6">SUM(B6:B15)</f>
        <v>0</v>
      </c>
      <c r="C16" s="120">
        <f t="shared" si="6"/>
        <v>0</v>
      </c>
      <c r="D16" s="120">
        <f t="shared" si="6"/>
        <v>0</v>
      </c>
      <c r="E16" s="120">
        <f t="shared" si="6"/>
        <v>0</v>
      </c>
      <c r="F16" s="121">
        <f t="shared" si="6"/>
        <v>0</v>
      </c>
      <c r="G16" s="121">
        <f t="shared" si="6"/>
        <v>0</v>
      </c>
      <c r="H16" s="121">
        <f t="shared" si="6"/>
        <v>0</v>
      </c>
      <c r="I16" s="121">
        <f t="shared" si="6"/>
        <v>0</v>
      </c>
      <c r="J16" s="120">
        <f t="shared" si="6"/>
        <v>0</v>
      </c>
      <c r="K16" s="120">
        <f t="shared" si="6"/>
        <v>0</v>
      </c>
      <c r="L16" s="120">
        <f t="shared" si="6"/>
        <v>0</v>
      </c>
      <c r="M16" s="120">
        <f t="shared" si="6"/>
        <v>0</v>
      </c>
      <c r="N16" s="121">
        <f t="shared" si="6"/>
        <v>0</v>
      </c>
      <c r="O16" s="121">
        <f t="shared" si="6"/>
        <v>0</v>
      </c>
      <c r="P16" s="121">
        <f t="shared" si="6"/>
        <v>0</v>
      </c>
      <c r="Q16" s="121">
        <f t="shared" si="6"/>
        <v>0</v>
      </c>
      <c r="R16" s="120">
        <f t="shared" si="6"/>
        <v>0</v>
      </c>
      <c r="S16" s="120">
        <f t="shared" si="6"/>
        <v>0</v>
      </c>
      <c r="T16" s="120">
        <f t="shared" si="6"/>
        <v>0</v>
      </c>
      <c r="U16" s="120">
        <f t="shared" si="6"/>
        <v>0</v>
      </c>
      <c r="V16" s="121">
        <f t="shared" si="6"/>
        <v>0</v>
      </c>
      <c r="W16" s="121">
        <f t="shared" si="6"/>
        <v>0</v>
      </c>
      <c r="X16" s="121">
        <f t="shared" si="6"/>
        <v>0</v>
      </c>
      <c r="Y16" s="121">
        <f t="shared" si="6"/>
        <v>0</v>
      </c>
      <c r="Z16" s="120">
        <f t="shared" si="6"/>
        <v>0</v>
      </c>
      <c r="AA16" s="120">
        <f t="shared" si="6"/>
        <v>0</v>
      </c>
      <c r="AB16" s="120">
        <f t="shared" si="6"/>
        <v>0</v>
      </c>
      <c r="AC16" s="120">
        <f t="shared" si="6"/>
        <v>0</v>
      </c>
      <c r="AD16" s="121">
        <f t="shared" si="6"/>
        <v>0</v>
      </c>
      <c r="AE16" s="121">
        <f t="shared" si="6"/>
        <v>0</v>
      </c>
      <c r="AF16" s="121">
        <f t="shared" si="6"/>
        <v>0</v>
      </c>
      <c r="AG16" s="121">
        <f t="shared" si="6"/>
        <v>0</v>
      </c>
      <c r="AH16" s="122">
        <f t="shared" si="6"/>
        <v>0</v>
      </c>
      <c r="AI16" s="122">
        <f t="shared" si="6"/>
        <v>0</v>
      </c>
      <c r="AJ16" s="122">
        <f t="shared" si="6"/>
        <v>0</v>
      </c>
      <c r="AK16" s="122">
        <f t="shared" si="6"/>
        <v>0</v>
      </c>
      <c r="AL16" s="164">
        <f t="shared" si="6"/>
        <v>0</v>
      </c>
    </row>
    <row r="17" spans="2:37" x14ac:dyDescent="0.35">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2:37" x14ac:dyDescent="0.35">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2:37" x14ac:dyDescent="0.35">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2:37" x14ac:dyDescent="0.35">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2:37" x14ac:dyDescent="0.35">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2:37" x14ac:dyDescent="0.35">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2:37" x14ac:dyDescent="0.35">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2:37" x14ac:dyDescent="0.35">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2:37" x14ac:dyDescent="0.35">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2:37" x14ac:dyDescent="0.35">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2:37" x14ac:dyDescent="0.3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2:37" x14ac:dyDescent="0.3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2:37" x14ac:dyDescent="0.3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2:37" x14ac:dyDescent="0.3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2:37" x14ac:dyDescent="0.3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2:37" x14ac:dyDescent="0.3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2:37" x14ac:dyDescent="0.3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row>
    <row r="34" spans="2:37" x14ac:dyDescent="0.3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row>
    <row r="35" spans="2:37" x14ac:dyDescent="0.3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row>
    <row r="36" spans="2:37" x14ac:dyDescent="0.3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row>
    <row r="37" spans="2:37" x14ac:dyDescent="0.3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2:37" x14ac:dyDescent="0.3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row>
    <row r="39" spans="2:37" x14ac:dyDescent="0.3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row>
    <row r="40" spans="2:37" x14ac:dyDescent="0.3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row>
    <row r="41" spans="2:37" x14ac:dyDescent="0.3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row>
    <row r="42" spans="2:37" x14ac:dyDescent="0.3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row>
    <row r="43" spans="2:37" x14ac:dyDescent="0.3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row>
    <row r="44" spans="2:37" x14ac:dyDescent="0.3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row>
    <row r="45" spans="2:37" x14ac:dyDescent="0.35">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row>
    <row r="46" spans="2:37" x14ac:dyDescent="0.3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row>
    <row r="47" spans="2:37" x14ac:dyDescent="0.3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row>
    <row r="48" spans="2:37" x14ac:dyDescent="0.3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row>
    <row r="49" spans="2:37" x14ac:dyDescent="0.3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row>
    <row r="50" spans="2:37" x14ac:dyDescent="0.3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row>
    <row r="51" spans="2:37" x14ac:dyDescent="0.3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row>
    <row r="52" spans="2:37" x14ac:dyDescent="0.3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row>
    <row r="53" spans="2:37" x14ac:dyDescent="0.3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row>
  </sheetData>
  <sheetProtection algorithmName="SHA-512" hashValue="/ayT3VkXhZQwo3HTA0m8vzMWB75WE9yuSnfbvM2DsfeJRGO1JF70k6GHrrVPqxju9MQPqT8UighC5KhkpPVHXg==" saltValue="H+0+xl65v1H1i/9Eh4DdGA==" spinCount="100000" sheet="1" objects="1" scenarios="1"/>
  <mergeCells count="30">
    <mergeCell ref="R3:U3"/>
    <mergeCell ref="V3:Y3"/>
    <mergeCell ref="Z3:AC3"/>
    <mergeCell ref="AD3:AG3"/>
    <mergeCell ref="B4:C4"/>
    <mergeCell ref="D4:E4"/>
    <mergeCell ref="F4:G4"/>
    <mergeCell ref="H4:I4"/>
    <mergeCell ref="J4:K4"/>
    <mergeCell ref="A2:A5"/>
    <mergeCell ref="B3:E3"/>
    <mergeCell ref="F3:I3"/>
    <mergeCell ref="J3:M3"/>
    <mergeCell ref="N3:Q3"/>
    <mergeCell ref="AH3:AL3"/>
    <mergeCell ref="B2:AL2"/>
    <mergeCell ref="AL4:AL5"/>
    <mergeCell ref="AH4:AI4"/>
    <mergeCell ref="AJ4:AK4"/>
    <mergeCell ref="T4:U4"/>
    <mergeCell ref="V4:W4"/>
    <mergeCell ref="X4:Y4"/>
    <mergeCell ref="Z4:AA4"/>
    <mergeCell ref="AB4:AC4"/>
    <mergeCell ref="AD4:AE4"/>
    <mergeCell ref="L4:M4"/>
    <mergeCell ref="N4:O4"/>
    <mergeCell ref="P4:Q4"/>
    <mergeCell ref="R4:S4"/>
    <mergeCell ref="AF4:AG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40BB-77B3-46F1-87F6-2B82FCAA8454}">
  <dimension ref="A1"/>
  <sheetViews>
    <sheetView workbookViewId="0"/>
  </sheetViews>
  <sheetFormatPr defaultColWidth="9.1796875"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4FCA3-B1B5-4158-9CAB-7D85FDB21453}">
  <sheetPr codeName="Sheet6">
    <tabColor rgb="FF36006C"/>
  </sheetPr>
  <dimension ref="A1:AL54"/>
  <sheetViews>
    <sheetView zoomScale="110" zoomScaleNormal="110" workbookViewId="0">
      <pane xSplit="1" ySplit="5" topLeftCell="B9" activePane="bottomRight" state="frozen"/>
      <selection pane="topRight" activeCell="A99" sqref="A99"/>
      <selection pane="bottomLeft" activeCell="A99" sqref="A99"/>
      <selection pane="bottomRight" activeCell="B15" sqref="B15"/>
    </sheetView>
  </sheetViews>
  <sheetFormatPr defaultColWidth="9.1796875" defaultRowHeight="14.5" x14ac:dyDescent="0.35"/>
  <cols>
    <col min="1" max="1" width="27.7265625" bestFit="1" customWidth="1"/>
    <col min="2" max="33" width="12.54296875" customWidth="1"/>
    <col min="34" max="37" width="13.54296875" customWidth="1"/>
    <col min="38" max="38" width="15.6328125" customWidth="1"/>
  </cols>
  <sheetData>
    <row r="1" spans="1:38" ht="19" thickBot="1" x14ac:dyDescent="0.5">
      <c r="A1" s="45" t="s">
        <v>127</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row>
    <row r="2" spans="1:38" ht="20.149999999999999" customHeight="1" thickBot="1" x14ac:dyDescent="0.4">
      <c r="A2" s="345" t="s">
        <v>30</v>
      </c>
      <c r="B2" s="349" t="s">
        <v>115</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1"/>
      <c r="AI2" s="351"/>
      <c r="AJ2" s="351"/>
      <c r="AK2" s="351"/>
      <c r="AL2" s="352"/>
    </row>
    <row r="3" spans="1:38" ht="20.149999999999999" customHeight="1" x14ac:dyDescent="0.35">
      <c r="A3" s="346"/>
      <c r="B3" s="348" t="s">
        <v>116</v>
      </c>
      <c r="C3" s="322"/>
      <c r="D3" s="322"/>
      <c r="E3" s="323"/>
      <c r="F3" s="324" t="s">
        <v>117</v>
      </c>
      <c r="G3" s="325"/>
      <c r="H3" s="325"/>
      <c r="I3" s="326"/>
      <c r="J3" s="327" t="s">
        <v>118</v>
      </c>
      <c r="K3" s="328"/>
      <c r="L3" s="328"/>
      <c r="M3" s="329"/>
      <c r="N3" s="324" t="s">
        <v>119</v>
      </c>
      <c r="O3" s="325"/>
      <c r="P3" s="325"/>
      <c r="Q3" s="326"/>
      <c r="R3" s="327" t="s">
        <v>120</v>
      </c>
      <c r="S3" s="328"/>
      <c r="T3" s="328"/>
      <c r="U3" s="329"/>
      <c r="V3" s="324" t="s">
        <v>121</v>
      </c>
      <c r="W3" s="325"/>
      <c r="X3" s="325"/>
      <c r="Y3" s="326"/>
      <c r="Z3" s="327" t="s">
        <v>122</v>
      </c>
      <c r="AA3" s="328"/>
      <c r="AB3" s="328"/>
      <c r="AC3" s="329"/>
      <c r="AD3" s="324" t="s">
        <v>123</v>
      </c>
      <c r="AE3" s="325"/>
      <c r="AF3" s="325"/>
      <c r="AG3" s="326"/>
      <c r="AH3" s="339" t="s">
        <v>124</v>
      </c>
      <c r="AI3" s="340"/>
      <c r="AJ3" s="340"/>
      <c r="AK3" s="340"/>
      <c r="AL3" s="357"/>
    </row>
    <row r="4" spans="1:38" x14ac:dyDescent="0.35">
      <c r="A4" s="346"/>
      <c r="B4" s="314" t="s">
        <v>64</v>
      </c>
      <c r="C4" s="315"/>
      <c r="D4" s="313" t="s">
        <v>65</v>
      </c>
      <c r="E4" s="313"/>
      <c r="F4" s="320" t="s">
        <v>64</v>
      </c>
      <c r="G4" s="321"/>
      <c r="H4" s="330" t="s">
        <v>65</v>
      </c>
      <c r="I4" s="330"/>
      <c r="J4" s="314" t="s">
        <v>64</v>
      </c>
      <c r="K4" s="315"/>
      <c r="L4" s="313" t="s">
        <v>65</v>
      </c>
      <c r="M4" s="313"/>
      <c r="N4" s="320" t="s">
        <v>64</v>
      </c>
      <c r="O4" s="321"/>
      <c r="P4" s="330" t="s">
        <v>65</v>
      </c>
      <c r="Q4" s="330"/>
      <c r="R4" s="314" t="s">
        <v>64</v>
      </c>
      <c r="S4" s="315"/>
      <c r="T4" s="313" t="s">
        <v>65</v>
      </c>
      <c r="U4" s="313"/>
      <c r="V4" s="320" t="s">
        <v>64</v>
      </c>
      <c r="W4" s="321"/>
      <c r="X4" s="330" t="s">
        <v>65</v>
      </c>
      <c r="Y4" s="330"/>
      <c r="Z4" s="314" t="s">
        <v>64</v>
      </c>
      <c r="AA4" s="315"/>
      <c r="AB4" s="313" t="s">
        <v>65</v>
      </c>
      <c r="AC4" s="313"/>
      <c r="AD4" s="320" t="s">
        <v>64</v>
      </c>
      <c r="AE4" s="321"/>
      <c r="AF4" s="330" t="s">
        <v>65</v>
      </c>
      <c r="AG4" s="330"/>
      <c r="AH4" s="355" t="s">
        <v>64</v>
      </c>
      <c r="AI4" s="356"/>
      <c r="AJ4" s="318" t="s">
        <v>65</v>
      </c>
      <c r="AK4" s="319"/>
      <c r="AL4" s="353" t="s">
        <v>66</v>
      </c>
    </row>
    <row r="5" spans="1:38" ht="35.15" customHeight="1" thickBot="1" x14ac:dyDescent="0.4">
      <c r="A5" s="347"/>
      <c r="B5" s="95" t="s">
        <v>68</v>
      </c>
      <c r="C5" s="95" t="s">
        <v>69</v>
      </c>
      <c r="D5" s="95" t="s">
        <v>68</v>
      </c>
      <c r="E5" s="95" t="s">
        <v>69</v>
      </c>
      <c r="F5" s="96" t="s">
        <v>68</v>
      </c>
      <c r="G5" s="96" t="s">
        <v>69</v>
      </c>
      <c r="H5" s="96" t="s">
        <v>68</v>
      </c>
      <c r="I5" s="96" t="s">
        <v>69</v>
      </c>
      <c r="J5" s="95" t="s">
        <v>68</v>
      </c>
      <c r="K5" s="95" t="s">
        <v>69</v>
      </c>
      <c r="L5" s="95" t="s">
        <v>68</v>
      </c>
      <c r="M5" s="95" t="s">
        <v>69</v>
      </c>
      <c r="N5" s="96" t="s">
        <v>68</v>
      </c>
      <c r="O5" s="96" t="s">
        <v>69</v>
      </c>
      <c r="P5" s="96" t="s">
        <v>68</v>
      </c>
      <c r="Q5" s="96" t="s">
        <v>69</v>
      </c>
      <c r="R5" s="95" t="s">
        <v>68</v>
      </c>
      <c r="S5" s="95" t="s">
        <v>69</v>
      </c>
      <c r="T5" s="95" t="s">
        <v>68</v>
      </c>
      <c r="U5" s="95" t="s">
        <v>69</v>
      </c>
      <c r="V5" s="96" t="s">
        <v>68</v>
      </c>
      <c r="W5" s="96" t="s">
        <v>69</v>
      </c>
      <c r="X5" s="96" t="s">
        <v>68</v>
      </c>
      <c r="Y5" s="96" t="s">
        <v>69</v>
      </c>
      <c r="Z5" s="95" t="s">
        <v>68</v>
      </c>
      <c r="AA5" s="95" t="s">
        <v>69</v>
      </c>
      <c r="AB5" s="95" t="s">
        <v>68</v>
      </c>
      <c r="AC5" s="95" t="s">
        <v>69</v>
      </c>
      <c r="AD5" s="96" t="s">
        <v>68</v>
      </c>
      <c r="AE5" s="96" t="s">
        <v>69</v>
      </c>
      <c r="AF5" s="96" t="s">
        <v>68</v>
      </c>
      <c r="AG5" s="96" t="s">
        <v>69</v>
      </c>
      <c r="AH5" s="97" t="s">
        <v>68</v>
      </c>
      <c r="AI5" s="97" t="s">
        <v>69</v>
      </c>
      <c r="AJ5" s="97" t="s">
        <v>68</v>
      </c>
      <c r="AK5" s="97" t="s">
        <v>69</v>
      </c>
      <c r="AL5" s="354"/>
    </row>
    <row r="6" spans="1:38" ht="35.15" customHeight="1" x14ac:dyDescent="0.35">
      <c r="A6" s="99" t="s">
        <v>148</v>
      </c>
      <c r="B6" s="110">
        <f>SUMIF('3. Appeal Reach per Milestones'!$B$6:$B$45,"Public Health",'3. Appeal Reach per Milestones'!$F$6:$F$45)</f>
        <v>0</v>
      </c>
      <c r="C6" s="110">
        <f>SUMIF('3. Appeal Reach per Milestones'!$B$6:$B$45,"Public Health",'3. Appeal Reach per Milestones'!$G$6:$G$45)</f>
        <v>0</v>
      </c>
      <c r="D6" s="110">
        <f>SUMIF('3. Appeal Reach per Milestones'!$B$6:$B$45,"Public Health",'3. Appeal Reach per Milestones'!$H$6:$H$45)</f>
        <v>0</v>
      </c>
      <c r="E6" s="110">
        <f>SUMIF('3. Appeal Reach per Milestones'!$B$6:$B$45,"Public Health",'3. Appeal Reach per Milestones'!$I$6:$I$45)</f>
        <v>0</v>
      </c>
      <c r="F6" s="111">
        <f>SUMIF('3. Appeal Reach per Milestones'!$B$6:$B$45,"Public Health",'3. Appeal Reach per Milestones'!$J$6:$J$45)</f>
        <v>0</v>
      </c>
      <c r="G6" s="111">
        <f>SUMIF('3. Appeal Reach per Milestones'!$B$6:$B$45,"Public Health",'3. Appeal Reach per Milestones'!$K$6:$K$45)</f>
        <v>0</v>
      </c>
      <c r="H6" s="111">
        <f>SUMIF('3. Appeal Reach per Milestones'!$B$6:$B$45,"Public Health",'3. Appeal Reach per Milestones'!$L$6:$L$45)</f>
        <v>0</v>
      </c>
      <c r="I6" s="111">
        <f>SUMIF('3. Appeal Reach per Milestones'!$B$6:$B$45,"Public Health",'3. Appeal Reach per Milestones'!$M$6:$M$45)</f>
        <v>0</v>
      </c>
      <c r="J6" s="112">
        <f>SUMIF('3. Appeal Reach per Milestones'!$B$6:$B$45,"Public Health",'3. Appeal Reach per Milestones'!$N$6:$N$45)</f>
        <v>0</v>
      </c>
      <c r="K6" s="112">
        <f>SUMIF('3. Appeal Reach per Milestones'!$B$6:$B$45,"Public Health",'3. Appeal Reach per Milestones'!$O$6:$O$45)</f>
        <v>0</v>
      </c>
      <c r="L6" s="112">
        <f>SUMIF('3. Appeal Reach per Milestones'!$B$6:$B$45,"Public Health",'3. Appeal Reach per Milestones'!$P$6:$P$45)</f>
        <v>0</v>
      </c>
      <c r="M6" s="112">
        <f>SUMIF('3. Appeal Reach per Milestones'!$B$6:$B$45,"Public Health",'3. Appeal Reach per Milestones'!$Q$6:$Q$45)</f>
        <v>0</v>
      </c>
      <c r="N6" s="111">
        <f>SUMIF('3. Appeal Reach per Milestones'!$B$6:$B$45,"Public Health",'3. Appeal Reach per Milestones'!$R$6:$R$45)</f>
        <v>0</v>
      </c>
      <c r="O6" s="111">
        <f>SUMIF('3. Appeal Reach per Milestones'!$B$6:$B$45,"Public Health",'3. Appeal Reach per Milestones'!$S$6:$S$45)</f>
        <v>0</v>
      </c>
      <c r="P6" s="111">
        <f>SUMIF('3. Appeal Reach per Milestones'!$B$6:$B$45,"Public Health",'3. Appeal Reach per Milestones'!$T$6:$T$45)</f>
        <v>0</v>
      </c>
      <c r="Q6" s="111">
        <f>SUMIF('3. Appeal Reach per Milestones'!$B$6:$B$45,"Public Health",'3. Appeal Reach per Milestones'!$U$6:$U$45)</f>
        <v>0</v>
      </c>
      <c r="R6" s="112">
        <f>SUMIF('3. Appeal Reach per Milestones'!$B$6:$B$45,"Public Health",'3. Appeal Reach per Milestones'!$V$6:$V$45)</f>
        <v>0</v>
      </c>
      <c r="S6" s="112">
        <f>SUMIF('3. Appeal Reach per Milestones'!$B$6:$B$45,"Public Health",'3. Appeal Reach per Milestones'!$W$6:$W$45)</f>
        <v>0</v>
      </c>
      <c r="T6" s="112">
        <f>SUMIF('3. Appeal Reach per Milestones'!$B$6:$B$45,"Public Health",'3. Appeal Reach per Milestones'!$X$6:$X$45)</f>
        <v>0</v>
      </c>
      <c r="U6" s="112">
        <f>SUMIF('3. Appeal Reach per Milestones'!$B$6:$B$45,"Public Health",'3. Appeal Reach per Milestones'!$Y$6:$Y$45)</f>
        <v>0</v>
      </c>
      <c r="V6" s="111">
        <f>SUMIF('3. Appeal Reach per Milestones'!$B$6:$B$45,"Public Health",'3. Appeal Reach per Milestones'!$Z$6:$Z$45)</f>
        <v>0</v>
      </c>
      <c r="W6" s="111">
        <f>SUMIF('3. Appeal Reach per Milestones'!$B$6:$B$45,"Public Health",'3. Appeal Reach per Milestones'!$AA$6:$AA$45)</f>
        <v>0</v>
      </c>
      <c r="X6" s="111">
        <f>SUMIF('3. Appeal Reach per Milestones'!$B$6:$B$45,"Public Health",'3. Appeal Reach per Milestones'!$AB$6:$AB$45)</f>
        <v>0</v>
      </c>
      <c r="Y6" s="111">
        <f>SUMIF('3. Appeal Reach per Milestones'!$B$6:$B$45,"Public Health",'3. Appeal Reach per Milestones'!$AC$6:$AC$45)</f>
        <v>0</v>
      </c>
      <c r="Z6" s="112">
        <f>SUMIF('3. Appeal Reach per Milestones'!$B$6:$B$45,"Public Health",'3. Appeal Reach per Milestones'!$AD$6:$AD$45)</f>
        <v>0</v>
      </c>
      <c r="AA6" s="112">
        <f>SUMIF('3. Appeal Reach per Milestones'!$B$6:$B$45,"Public Health",'3. Appeal Reach per Milestones'!$AE$6:$AE$45)</f>
        <v>0</v>
      </c>
      <c r="AB6" s="112">
        <f>SUMIF('3. Appeal Reach per Milestones'!$B$6:$B$45,"Public Health",'3. Appeal Reach per Milestones'!$AF$6:$AF$45)</f>
        <v>0</v>
      </c>
      <c r="AC6" s="112">
        <f>SUMIF('3. Appeal Reach per Milestones'!$B$6:$B$45,"Public Health",'3. Appeal Reach per Milestones'!$AG$6:$AG$45)</f>
        <v>0</v>
      </c>
      <c r="AD6" s="111">
        <f>SUMIF('3. Appeal Reach per Milestones'!$B$6:$B$45,"Public Health",'3. Appeal Reach per Milestones'!$AH$6:$AH$45)</f>
        <v>0</v>
      </c>
      <c r="AE6" s="111">
        <f>SUMIF('3. Appeal Reach per Milestones'!$B$6:$B$45,"Public Health",'3. Appeal Reach per Milestones'!$AI$6:$AI$45)</f>
        <v>0</v>
      </c>
      <c r="AF6" s="111">
        <f>SUMIF('3. Appeal Reach per Milestones'!$B$6:$B$45,"Public Health",'3. Appeal Reach per Milestones'!$AJ$6:$AJ$45)</f>
        <v>0</v>
      </c>
      <c r="AG6" s="111">
        <f>SUMIF('3. Appeal Reach per Milestones'!$B$6:$B$45,"Public Health",'3. Appeal Reach per Milestones'!$AK$6:$AK$45)</f>
        <v>0</v>
      </c>
      <c r="AH6" s="113">
        <f>B6+F6+J6+N6+R6+V6+Z6+AD6</f>
        <v>0</v>
      </c>
      <c r="AI6" s="113">
        <f>C6+G6+K6+O6+S6+W6+AA6+AE6</f>
        <v>0</v>
      </c>
      <c r="AJ6" s="113">
        <f>D6+H6+L6+P6+T6+X6+AB6+AF6</f>
        <v>0</v>
      </c>
      <c r="AK6" s="113">
        <f>E6+I6+M6+Q6+U6+Y6+AC6+AG6</f>
        <v>0</v>
      </c>
      <c r="AL6" s="166">
        <f>SUM(AH6:AK6)</f>
        <v>0</v>
      </c>
    </row>
    <row r="7" spans="1:38" ht="35.15" customHeight="1" x14ac:dyDescent="0.35">
      <c r="A7" s="98" t="s">
        <v>149</v>
      </c>
      <c r="B7" s="110">
        <f>SUMIF('3. Appeal Reach per Milestones'!$B$6:$B$45,"Community Engagement",'3. Appeal Reach per Milestones'!F6:F45)</f>
        <v>0</v>
      </c>
      <c r="C7" s="110">
        <f>SUMIF('3. Appeal Reach per Milestones'!$B$6:$B$45,"Community Engagement",'3. Appeal Reach per Milestones'!G6:G45)</f>
        <v>0</v>
      </c>
      <c r="D7" s="110">
        <f>SUMIF('3. Appeal Reach per Milestones'!$B$6:$B$45,"Community Engagement",'3. Appeal Reach per Milestones'!H6:H45)</f>
        <v>0</v>
      </c>
      <c r="E7" s="110">
        <f>SUMIF('3. Appeal Reach per Milestones'!$B$6:$B$45,"Community Engagement",'3. Appeal Reach per Milestones'!I6:I45)</f>
        <v>0</v>
      </c>
      <c r="F7" s="111">
        <f>SUMIF('3. Appeal Reach per Milestones'!$B$6:$B$45,"Community Engagement",'3. Appeal Reach per Milestones'!J6:J45)</f>
        <v>0</v>
      </c>
      <c r="G7" s="111">
        <f>SUMIF('3. Appeal Reach per Milestones'!$B$6:$B$45,"Community Engagement",'3. Appeal Reach per Milestones'!K6:K45)</f>
        <v>0</v>
      </c>
      <c r="H7" s="111">
        <f>SUMIF('3. Appeal Reach per Milestones'!$B$6:$B$45,"Community Engagement",'3. Appeal Reach per Milestones'!L6:L45)</f>
        <v>0</v>
      </c>
      <c r="I7" s="111">
        <f>SUMIF('3. Appeal Reach per Milestones'!$B$6:$B$45,"Community Engagement",'3. Appeal Reach per Milestones'!M6:M45)</f>
        <v>0</v>
      </c>
      <c r="J7" s="115">
        <f>SUMIF('3. Appeal Reach per Milestones'!$B$6:$B$45,"Community Engagement",'3. Appeal Reach per Milestones'!N6:N45)</f>
        <v>0</v>
      </c>
      <c r="K7" s="115">
        <f>SUMIF('3. Appeal Reach per Milestones'!$B$6:$B$45,"Community Engagement",'3. Appeal Reach per Milestones'!O6:O45)</f>
        <v>0</v>
      </c>
      <c r="L7" s="115">
        <f>SUMIF('3. Appeal Reach per Milestones'!$B$6:$B$45,"Community Engagement",'3. Appeal Reach per Milestones'!P6:P45)</f>
        <v>0</v>
      </c>
      <c r="M7" s="115">
        <f>SUMIF('3. Appeal Reach per Milestones'!$B$6:$B$45,"Community Engagement",'3. Appeal Reach per Milestones'!Q6:Q45)</f>
        <v>0</v>
      </c>
      <c r="N7" s="111">
        <f>SUMIF('3. Appeal Reach per Milestones'!$B$6:$B$45,"Community Engagement",'3. Appeal Reach per Milestones'!R6:R45)</f>
        <v>0</v>
      </c>
      <c r="O7" s="111">
        <f>SUMIF('3. Appeal Reach per Milestones'!$B$6:$B$45,"Community Engagement",'3. Appeal Reach per Milestones'!S6:S45)</f>
        <v>0</v>
      </c>
      <c r="P7" s="111">
        <f>SUMIF('3. Appeal Reach per Milestones'!$B$6:$B$45,"Community Engagement",'3. Appeal Reach per Milestones'!T6:T45)</f>
        <v>0</v>
      </c>
      <c r="Q7" s="111">
        <f>SUMIF('3. Appeal Reach per Milestones'!$B$6:$B$45,"Community Engagement",'3. Appeal Reach per Milestones'!U6:U45)</f>
        <v>0</v>
      </c>
      <c r="R7" s="115">
        <f>SUMIF('3. Appeal Reach per Milestones'!$B$6:$B$45,"Community Engagement",'3. Appeal Reach per Milestones'!V6:V45)</f>
        <v>0</v>
      </c>
      <c r="S7" s="115">
        <f>SUMIF('3. Appeal Reach per Milestones'!$B$6:$B$45,"Community Engagement",'3. Appeal Reach per Milestones'!W6:W45)</f>
        <v>0</v>
      </c>
      <c r="T7" s="115">
        <f>SUMIF('3. Appeal Reach per Milestones'!$B$6:$B$45,"Community Engagement",'3. Appeal Reach per Milestones'!X6:X45)</f>
        <v>0</v>
      </c>
      <c r="U7" s="115">
        <f>SUMIF('3. Appeal Reach per Milestones'!$B$6:$B$45,"Community Engagement",'3. Appeal Reach per Milestones'!Y6:Y45)</f>
        <v>0</v>
      </c>
      <c r="V7" s="111">
        <f>SUMIF('3. Appeal Reach per Milestones'!$B$6:$B$45,"Community Engagement",'3. Appeal Reach per Milestones'!Z6:Z45)</f>
        <v>0</v>
      </c>
      <c r="W7" s="111">
        <f>SUMIF('3. Appeal Reach per Milestones'!$B$6:$B$45,"Community Engagement",'3. Appeal Reach per Milestones'!AA6:AA45)</f>
        <v>0</v>
      </c>
      <c r="X7" s="111">
        <f>SUMIF('3. Appeal Reach per Milestones'!$B$6:$B$45,"Community Engagement",'3. Appeal Reach per Milestones'!AB6:AB45)</f>
        <v>0</v>
      </c>
      <c r="Y7" s="111">
        <f>SUMIF('3. Appeal Reach per Milestones'!$B$6:$B$45,"Community Engagement",'3. Appeal Reach per Milestones'!AC6:AC45)</f>
        <v>0</v>
      </c>
      <c r="Z7" s="115">
        <f>SUMIF('3. Appeal Reach per Milestones'!$B$6:$B$45,"Community Engagement",'3. Appeal Reach per Milestones'!AD6:AD45)</f>
        <v>0</v>
      </c>
      <c r="AA7" s="115">
        <f>SUMIF('3. Appeal Reach per Milestones'!$B$6:$B$45,"Community Engagement",'3. Appeal Reach per Milestones'!AE6:AE45)</f>
        <v>0</v>
      </c>
      <c r="AB7" s="115">
        <f>SUMIF('3. Appeal Reach per Milestones'!$B$6:$B$45,"Community Engagement",'3. Appeal Reach per Milestones'!AF6:AF45)</f>
        <v>0</v>
      </c>
      <c r="AC7" s="115">
        <f>SUMIF('3. Appeal Reach per Milestones'!$B$6:$B$45,"Community Engagement",'3. Appeal Reach per Milestones'!AG6:AG45)</f>
        <v>0</v>
      </c>
      <c r="AD7" s="111">
        <f>SUMIF('3. Appeal Reach per Milestones'!$B$6:$B$45,"Community Engagement",'3. Appeal Reach per Milestones'!AH6:AH45)</f>
        <v>0</v>
      </c>
      <c r="AE7" s="111">
        <f>SUMIF('3. Appeal Reach per Milestones'!$B$6:$B$45,"Community Engagement",'3. Appeal Reach per Milestones'!AI6:AI45)</f>
        <v>0</v>
      </c>
      <c r="AF7" s="111">
        <f>SUMIF('3. Appeal Reach per Milestones'!$B$6:$B$45,"Community Engagement",'3. Appeal Reach per Milestones'!AJ6:AJ45)</f>
        <v>0</v>
      </c>
      <c r="AG7" s="111">
        <f>SUMIF('3. Appeal Reach per Milestones'!$B$6:$B$45,"Community Engagement",'3. Appeal Reach per Milestones'!AK6:AK45)</f>
        <v>0</v>
      </c>
      <c r="AH7" s="113">
        <f t="shared" ref="AH7:AH13" si="0">B7+F7+J7+N7+R7+V7+Z7+AD7</f>
        <v>0</v>
      </c>
      <c r="AI7" s="113">
        <f t="shared" ref="AI7:AI13" si="1">C7+G7+K7+O7+S7+W7+AA7+AE7</f>
        <v>0</v>
      </c>
      <c r="AJ7" s="113">
        <f t="shared" ref="AJ7:AJ13" si="2">D7+H7+L7+P7+T7+X7+AB7+AF7</f>
        <v>0</v>
      </c>
      <c r="AK7" s="113">
        <f t="shared" ref="AK7:AK13" si="3">E7+I7+M7+Q7+U7+Y7+AC7+AG7</f>
        <v>0</v>
      </c>
      <c r="AL7" s="166">
        <f t="shared" ref="AL7:AL16" si="4">SUM(AH7:AK7)</f>
        <v>0</v>
      </c>
    </row>
    <row r="8" spans="1:38" ht="35.15" customHeight="1" x14ac:dyDescent="0.35">
      <c r="A8" s="98" t="s">
        <v>150</v>
      </c>
      <c r="B8" s="110">
        <f>SUMIF('3. Appeal Reach per Milestones'!$B$6:$B$45,"Preparedness and Prevention",'3. Appeal Reach per Milestones'!F6:F45)</f>
        <v>0</v>
      </c>
      <c r="C8" s="110">
        <f>SUMIF('3. Appeal Reach per Milestones'!$B$6:$B$45,"Preparedness and Prevention",'3. Appeal Reach per Milestones'!G6:G45)</f>
        <v>0</v>
      </c>
      <c r="D8" s="110">
        <f>SUMIF('3. Appeal Reach per Milestones'!$B$6:$B$45,"Preparedness and Prevention",'3. Appeal Reach per Milestones'!H6:H45)</f>
        <v>0</v>
      </c>
      <c r="E8" s="110">
        <f>SUMIF('3. Appeal Reach per Milestones'!$B$6:$B$45,"Preparedness and Prevention",'3. Appeal Reach per Milestones'!I6:I45)</f>
        <v>0</v>
      </c>
      <c r="F8" s="111">
        <f>SUMIF('3. Appeal Reach per Milestones'!$B$6:$B$45,"Preparedness and Prevention",'3. Appeal Reach per Milestones'!J6:J45)</f>
        <v>0</v>
      </c>
      <c r="G8" s="111">
        <f>SUMIF('3. Appeal Reach per Milestones'!$B$6:$B$45,"Preparedness and Prevention",'3. Appeal Reach per Milestones'!K6:K45)</f>
        <v>0</v>
      </c>
      <c r="H8" s="111">
        <f>SUMIF('3. Appeal Reach per Milestones'!$B$6:$B$45,"Preparedness and Prevention",'3. Appeal Reach per Milestones'!L6:L45)</f>
        <v>0</v>
      </c>
      <c r="I8" s="111">
        <f>SUMIF('3. Appeal Reach per Milestones'!$B$6:$B$45,"Preparedness and Prevention",'3. Appeal Reach per Milestones'!M6:M45)</f>
        <v>0</v>
      </c>
      <c r="J8" s="115">
        <f>SUMIF('3. Appeal Reach per Milestones'!$B$6:$B$45,"Preparedness and Prevention",'3. Appeal Reach per Milestones'!N6:N45)</f>
        <v>0</v>
      </c>
      <c r="K8" s="115">
        <f>SUMIF('3. Appeal Reach per Milestones'!$B$6:$B$45,"Preparedness and Prevention",'3. Appeal Reach per Milestones'!O6:O45)</f>
        <v>0</v>
      </c>
      <c r="L8" s="115">
        <f>SUMIF('3. Appeal Reach per Milestones'!$B$6:$B$45,"Preparedness and Prevention",'3. Appeal Reach per Milestones'!P6:P45)</f>
        <v>0</v>
      </c>
      <c r="M8" s="115">
        <f>SUMIF('3. Appeal Reach per Milestones'!$B$6:$B$45,"Preparedness and Prevention",'3. Appeal Reach per Milestones'!Q6:Q45)</f>
        <v>0</v>
      </c>
      <c r="N8" s="111">
        <f>SUMIF('3. Appeal Reach per Milestones'!$B$6:$B$45,"Preparedness and Prevention",'3. Appeal Reach per Milestones'!R6:R45)</f>
        <v>0</v>
      </c>
      <c r="O8" s="111">
        <f>SUMIF('3. Appeal Reach per Milestones'!$B$6:$B$45,"Preparedness and Prevention",'3. Appeal Reach per Milestones'!S6:S45)</f>
        <v>0</v>
      </c>
      <c r="P8" s="111">
        <f>SUMIF('3. Appeal Reach per Milestones'!$B$6:$B$45,"Preparedness and Prevention",'3. Appeal Reach per Milestones'!T6:T45)</f>
        <v>0</v>
      </c>
      <c r="Q8" s="111">
        <f>SUMIF('3. Appeal Reach per Milestones'!$B$6:$B$45,"Preparedness and Prevention",'3. Appeal Reach per Milestones'!U6:U45)</f>
        <v>0</v>
      </c>
      <c r="R8" s="115">
        <f>SUMIF('3. Appeal Reach per Milestones'!$B$6:$B$45,"Preparedness and Prevention",'3. Appeal Reach per Milestones'!V6:V45)</f>
        <v>0</v>
      </c>
      <c r="S8" s="115">
        <f>SUMIF('3. Appeal Reach per Milestones'!$B$6:$B$45,"Preparedness and Prevention",'3. Appeal Reach per Milestones'!W6:W45)</f>
        <v>0</v>
      </c>
      <c r="T8" s="115">
        <f>SUMIF('3. Appeal Reach per Milestones'!$B$6:$B$45,"Preparedness and Prevention",'3. Appeal Reach per Milestones'!X6:X45)</f>
        <v>0</v>
      </c>
      <c r="U8" s="115">
        <f>SUMIF('3. Appeal Reach per Milestones'!$B$6:$B$45,"Preparedness and Prevention",'3. Appeal Reach per Milestones'!Y6:Y45)</f>
        <v>0</v>
      </c>
      <c r="V8" s="111">
        <f>SUMIF('3. Appeal Reach per Milestones'!$B$6:$B$45,"Preparedness and Prevention",'3. Appeal Reach per Milestones'!Z6:Z45)</f>
        <v>0</v>
      </c>
      <c r="W8" s="111">
        <f>SUMIF('3. Appeal Reach per Milestones'!$B$6:$B$45,"Preparedness and Prevention",'3. Appeal Reach per Milestones'!AA6:AA45)</f>
        <v>0</v>
      </c>
      <c r="X8" s="111">
        <f>SUMIF('3. Appeal Reach per Milestones'!$B$6:$B$45,"Preparedness and Prevention",'3. Appeal Reach per Milestones'!AB6:AB45)</f>
        <v>0</v>
      </c>
      <c r="Y8" s="111">
        <f>SUMIF('3. Appeal Reach per Milestones'!$B$6:$B$45,"Preparedness and Prevention",'3. Appeal Reach per Milestones'!AC6:AC45)</f>
        <v>0</v>
      </c>
      <c r="Z8" s="115">
        <f>SUMIF('3. Appeal Reach per Milestones'!$B$6:$B$45,"Preparedness and Prevention",'3. Appeal Reach per Milestones'!AD6:AD45)</f>
        <v>0</v>
      </c>
      <c r="AA8" s="115">
        <f>SUMIF('3. Appeal Reach per Milestones'!$B$6:$B$45,"Preparedness and Prevention",'3. Appeal Reach per Milestones'!AE6:AE45)</f>
        <v>0</v>
      </c>
      <c r="AB8" s="115">
        <f>SUMIF('3. Appeal Reach per Milestones'!$B$6:$B$45,"Preparedness and Prevention",'3. Appeal Reach per Milestones'!AF6:AF45)</f>
        <v>0</v>
      </c>
      <c r="AC8" s="115">
        <f>SUMIF('3. Appeal Reach per Milestones'!$B$6:$B$45,"Preparedness and Prevention",'3. Appeal Reach per Milestones'!AG6:AG45)</f>
        <v>0</v>
      </c>
      <c r="AD8" s="111">
        <f>SUMIF('3. Appeal Reach per Milestones'!$B$6:$B$45,"Preparedness and Prevention",'3. Appeal Reach per Milestones'!AH6:AH45)</f>
        <v>0</v>
      </c>
      <c r="AE8" s="111">
        <f>SUMIF('3. Appeal Reach per Milestones'!$B$6:$B$45,"Preparedness and Prevention",'3. Appeal Reach per Milestones'!AI6:AI45)</f>
        <v>0</v>
      </c>
      <c r="AF8" s="111">
        <f>SUMIF('3. Appeal Reach per Milestones'!$B$6:$B$45,"Preparedness and Prevention",'3. Appeal Reach per Milestones'!AJ6:AJ45)</f>
        <v>0</v>
      </c>
      <c r="AG8" s="111">
        <f>SUMIF('3. Appeal Reach per Milestones'!$B$6:$B$45,"Preparedness and Prevention",'3. Appeal Reach per Milestones'!AK6:AK45)</f>
        <v>0</v>
      </c>
      <c r="AH8" s="113">
        <f t="shared" si="0"/>
        <v>0</v>
      </c>
      <c r="AI8" s="113">
        <f t="shared" si="1"/>
        <v>0</v>
      </c>
      <c r="AJ8" s="113">
        <f t="shared" si="2"/>
        <v>0</v>
      </c>
      <c r="AK8" s="113">
        <f t="shared" si="3"/>
        <v>0</v>
      </c>
      <c r="AL8" s="166">
        <f t="shared" si="4"/>
        <v>0</v>
      </c>
    </row>
    <row r="9" spans="1:38" ht="35.15" customHeight="1" x14ac:dyDescent="0.35">
      <c r="A9" s="98" t="s">
        <v>71</v>
      </c>
      <c r="B9" s="110">
        <f>SUMIF('3. Appeal Reach per Milestones'!$B$6:$B$45,"WASH",'3. Appeal Reach per Milestones'!F6:F45)</f>
        <v>0</v>
      </c>
      <c r="C9" s="110">
        <f>SUMIF('3. Appeal Reach per Milestones'!$B$6:$B$45,"WASH",'3. Appeal Reach per Milestones'!G6:G45)</f>
        <v>0</v>
      </c>
      <c r="D9" s="110">
        <f>SUMIF('3. Appeal Reach per Milestones'!$B$6:$B$45,"WASH",'3. Appeal Reach per Milestones'!H6:H45)</f>
        <v>0</v>
      </c>
      <c r="E9" s="110">
        <f>SUMIF('3. Appeal Reach per Milestones'!$B$6:$B$45,"WASH",'3. Appeal Reach per Milestones'!I6:I45)</f>
        <v>0</v>
      </c>
      <c r="F9" s="111">
        <f>SUMIF('3. Appeal Reach per Milestones'!$B$6:$B$45,"WASH",'3. Appeal Reach per Milestones'!J6:J45)</f>
        <v>0</v>
      </c>
      <c r="G9" s="111">
        <f>SUMIF('3. Appeal Reach per Milestones'!$B$6:$B$45,"WASH",'3. Appeal Reach per Milestones'!K6:K45)</f>
        <v>0</v>
      </c>
      <c r="H9" s="111">
        <f>SUMIF('3. Appeal Reach per Milestones'!$B$6:$B$45,"WASH",'3. Appeal Reach per Milestones'!L6:L45)</f>
        <v>0</v>
      </c>
      <c r="I9" s="111">
        <f>SUMIF('3. Appeal Reach per Milestones'!$B$6:$B$45,"WASH",'3. Appeal Reach per Milestones'!M6:M45)</f>
        <v>0</v>
      </c>
      <c r="J9" s="115">
        <f>SUMIF('3. Appeal Reach per Milestones'!$B$6:$B$45,"WASH",'3. Appeal Reach per Milestones'!N6:N45)</f>
        <v>0</v>
      </c>
      <c r="K9" s="115">
        <f>SUMIF('3. Appeal Reach per Milestones'!$B$6:$B$45,"WASH",'3. Appeal Reach per Milestones'!O6:O45)</f>
        <v>0</v>
      </c>
      <c r="L9" s="115">
        <f>SUMIF('3. Appeal Reach per Milestones'!$B$6:$B$45,"WASH",'3. Appeal Reach per Milestones'!P6:P45)</f>
        <v>0</v>
      </c>
      <c r="M9" s="115">
        <f>SUMIF('3. Appeal Reach per Milestones'!$B$6:$B$45,"WASH",'3. Appeal Reach per Milestones'!Q6:Q45)</f>
        <v>0</v>
      </c>
      <c r="N9" s="111">
        <f>SUMIF('3. Appeal Reach per Milestones'!$B$6:$B$45,"WASH",'3. Appeal Reach per Milestones'!R6:R45)</f>
        <v>0</v>
      </c>
      <c r="O9" s="111">
        <f>SUMIF('3. Appeal Reach per Milestones'!$B$6:$B$45,"WASH",'3. Appeal Reach per Milestones'!S6:S45)</f>
        <v>0</v>
      </c>
      <c r="P9" s="111">
        <f>SUMIF('3. Appeal Reach per Milestones'!$B$6:$B$45,"WASH",'3. Appeal Reach per Milestones'!T6:T45)</f>
        <v>0</v>
      </c>
      <c r="Q9" s="111">
        <f>SUMIF('3. Appeal Reach per Milestones'!$B$6:$B$45,"WASH",'3. Appeal Reach per Milestones'!U6:U45)</f>
        <v>0</v>
      </c>
      <c r="R9" s="115">
        <f>SUMIF('3. Appeal Reach per Milestones'!$B$6:$B$45,"WASH",'3. Appeal Reach per Milestones'!V6:V45)</f>
        <v>0</v>
      </c>
      <c r="S9" s="115">
        <f>SUMIF('3. Appeal Reach per Milestones'!$B$6:$B$45,"WASH",'3. Appeal Reach per Milestones'!W6:W45)</f>
        <v>0</v>
      </c>
      <c r="T9" s="115">
        <f>SUMIF('3. Appeal Reach per Milestones'!$B$6:$B$45,"WASH",'3. Appeal Reach per Milestones'!X6:X45)</f>
        <v>0</v>
      </c>
      <c r="U9" s="115">
        <f>SUMIF('3. Appeal Reach per Milestones'!$B$6:$B$45,"WASH",'3. Appeal Reach per Milestones'!Y6:Y45)</f>
        <v>0</v>
      </c>
      <c r="V9" s="111">
        <f>SUMIF('3. Appeal Reach per Milestones'!$B$6:$B$45,"WASH",'3. Appeal Reach per Milestones'!Z6:Z45)</f>
        <v>0</v>
      </c>
      <c r="W9" s="111">
        <f>SUMIF('3. Appeal Reach per Milestones'!$B$6:$B$45,"WASH",'3. Appeal Reach per Milestones'!AA6:AA45)</f>
        <v>0</v>
      </c>
      <c r="X9" s="111">
        <f>SUMIF('3. Appeal Reach per Milestones'!$B$6:$B$45,"WASH",'3. Appeal Reach per Milestones'!AB6:AB45)</f>
        <v>0</v>
      </c>
      <c r="Y9" s="111">
        <f>SUMIF('3. Appeal Reach per Milestones'!$B$6:$B$45,"WASH",'3. Appeal Reach per Milestones'!AC6:AC45)</f>
        <v>0</v>
      </c>
      <c r="Z9" s="115">
        <f>SUMIF('3. Appeal Reach per Milestones'!$B$6:$B$45,"WASH",'3. Appeal Reach per Milestones'!AD6:AD45)</f>
        <v>0</v>
      </c>
      <c r="AA9" s="115">
        <f>SUMIF('3. Appeal Reach per Milestones'!$B$6:$B$45,"WASH",'3. Appeal Reach per Milestones'!AE6:AE45)</f>
        <v>0</v>
      </c>
      <c r="AB9" s="115">
        <f>SUMIF('3. Appeal Reach per Milestones'!$B$6:$B$45,"WASH",'3. Appeal Reach per Milestones'!AF6:AF45)</f>
        <v>0</v>
      </c>
      <c r="AC9" s="115">
        <f>SUMIF('3. Appeal Reach per Milestones'!$B$6:$B$45,"WASH",'3. Appeal Reach per Milestones'!AG6:AG45)</f>
        <v>0</v>
      </c>
      <c r="AD9" s="111">
        <f>SUMIF('3. Appeal Reach per Milestones'!$B$6:$B$45,"WASH",'3. Appeal Reach per Milestones'!AH6:AH45)</f>
        <v>0</v>
      </c>
      <c r="AE9" s="111">
        <f>SUMIF('3. Appeal Reach per Milestones'!$B$6:$B$45,"WASH",'3. Appeal Reach per Milestones'!AI6:AI45)</f>
        <v>0</v>
      </c>
      <c r="AF9" s="111">
        <f>SUMIF('3. Appeal Reach per Milestones'!$B$6:$B$45,"WASH",'3. Appeal Reach per Milestones'!AJ6:AJ45)</f>
        <v>0</v>
      </c>
      <c r="AG9" s="111">
        <f>SUMIF('3. Appeal Reach per Milestones'!$B$6:$B$45,"WASH",'3. Appeal Reach per Milestones'!AK6:AK45)</f>
        <v>0</v>
      </c>
      <c r="AH9" s="113">
        <f t="shared" si="0"/>
        <v>0</v>
      </c>
      <c r="AI9" s="113">
        <f t="shared" si="1"/>
        <v>0</v>
      </c>
      <c r="AJ9" s="113">
        <f t="shared" si="2"/>
        <v>0</v>
      </c>
      <c r="AK9" s="113">
        <f t="shared" si="3"/>
        <v>0</v>
      </c>
      <c r="AL9" s="166">
        <f t="shared" si="4"/>
        <v>0</v>
      </c>
    </row>
    <row r="10" spans="1:38" ht="35.15" customHeight="1" x14ac:dyDescent="0.35">
      <c r="A10" s="98" t="s">
        <v>128</v>
      </c>
      <c r="B10" s="110">
        <f>SUMIF('3. Appeal Reach per Milestones'!$B$6:$B$45,"Livelihood",'3. Appeal Reach per Milestones'!$F$6:$F$45)</f>
        <v>0</v>
      </c>
      <c r="C10" s="110">
        <f>SUMIF('3. Appeal Reach per Milestones'!$B$6:$B$45,"Livelihood",'3. Appeal Reach per Milestones'!$G$6:$G$45)</f>
        <v>0</v>
      </c>
      <c r="D10" s="110">
        <f>SUMIF('3. Appeal Reach per Milestones'!$B$6:$B$45,"Livelihood",'3. Appeal Reach per Milestones'!$H$6:$H$45)</f>
        <v>0</v>
      </c>
      <c r="E10" s="110">
        <f>SUMIF('3. Appeal Reach per Milestones'!$B$6:$B$45,"Livelihood",'3. Appeal Reach per Milestones'!$I$6:$I$45)</f>
        <v>0</v>
      </c>
      <c r="F10" s="111">
        <f>SUMIF('3. Appeal Reach per Milestones'!$B$6:$B$45,"Livelihood",'3. Appeal Reach per Milestones'!$J$6:$J$45)</f>
        <v>0</v>
      </c>
      <c r="G10" s="111">
        <f>SUMIF('3. Appeal Reach per Milestones'!$B$6:$B$45,"Livelihood",'3. Appeal Reach per Milestones'!$K$6:$K$45)</f>
        <v>0</v>
      </c>
      <c r="H10" s="111">
        <f>SUMIF('3. Appeal Reach per Milestones'!$B$6:$B$45,"Livelihood",'3. Appeal Reach per Milestones'!$L$6:$L$45)</f>
        <v>0</v>
      </c>
      <c r="I10" s="111">
        <f>SUMIF('3. Appeal Reach per Milestones'!$B$6:$B$45,"Livelihood",'3. Appeal Reach per Milestones'!$M$6:$M$45)</f>
        <v>0</v>
      </c>
      <c r="J10" s="115">
        <f>SUMIF('3. Appeal Reach per Milestones'!$B$6:$B$45,"Livelihood",'3. Appeal Reach per Milestones'!$N$6:$N$45)</f>
        <v>0</v>
      </c>
      <c r="K10" s="115">
        <f>SUMIF('3. Appeal Reach per Milestones'!$B$6:$B$45,"Livelihood",'3. Appeal Reach per Milestones'!$O$6:$O$45)</f>
        <v>0</v>
      </c>
      <c r="L10" s="115">
        <f>SUMIF('3. Appeal Reach per Milestones'!$B$6:$B$45,"Livelihood",'3. Appeal Reach per Milestones'!$P$6:$P$45)</f>
        <v>0</v>
      </c>
      <c r="M10" s="115">
        <f>SUMIF('3. Appeal Reach per Milestones'!$B$6:$B$45,"Livelihood",'3. Appeal Reach per Milestones'!$Q$6:$Q$45)</f>
        <v>0</v>
      </c>
      <c r="N10" s="111">
        <f>SUMIF('3. Appeal Reach per Milestones'!$B$6:$B$45,"Livelihood",'3. Appeal Reach per Milestones'!$R$6:$R$45)</f>
        <v>0</v>
      </c>
      <c r="O10" s="111">
        <f>SUMIF('3. Appeal Reach per Milestones'!$B$6:$B$45,"Livelihood",'3. Appeal Reach per Milestones'!$S$6:$S$45)</f>
        <v>0</v>
      </c>
      <c r="P10" s="111">
        <f>SUMIF('3. Appeal Reach per Milestones'!$B$6:$B$45,"Livelihood",'3. Appeal Reach per Milestones'!$T$6:$T$45)</f>
        <v>0</v>
      </c>
      <c r="Q10" s="111">
        <f>SUMIF('3. Appeal Reach per Milestones'!$B$6:$B$45,"Livelihood",'3. Appeal Reach per Milestones'!$U$6:$U$45)</f>
        <v>0</v>
      </c>
      <c r="R10" s="115">
        <f>SUMIF('3. Appeal Reach per Milestones'!$B$6:$B$45,"Livelihood",'3. Appeal Reach per Milestones'!$V$6:$V$45)</f>
        <v>0</v>
      </c>
      <c r="S10" s="115">
        <f>SUMIF('3. Appeal Reach per Milestones'!$B$6:$B$45,"Livelihood",'3. Appeal Reach per Milestones'!$W$6:$W$45)</f>
        <v>0</v>
      </c>
      <c r="T10" s="115">
        <f>SUMIF('3. Appeal Reach per Milestones'!$B$6:$B$45,"Livelihood",'3. Appeal Reach per Milestones'!$X$6:$X$45)</f>
        <v>0</v>
      </c>
      <c r="U10" s="115">
        <f>SUMIF('3. Appeal Reach per Milestones'!$B$6:$B$45,"Livelihood",'3. Appeal Reach per Milestones'!$Y$6:$Y$45)</f>
        <v>0</v>
      </c>
      <c r="V10" s="111">
        <f>SUMIF('3. Appeal Reach per Milestones'!$B$6:$B$45,"Livelihood",'3. Appeal Reach per Milestones'!$Z$6:$Z$45)</f>
        <v>0</v>
      </c>
      <c r="W10" s="111">
        <f>SUMIF('3. Appeal Reach per Milestones'!$B$6:$B$45,"Livelihood",'3. Appeal Reach per Milestones'!$AA$6:$AA$45)</f>
        <v>0</v>
      </c>
      <c r="X10" s="111">
        <f>SUMIF('3. Appeal Reach per Milestones'!$B$6:$B$45,"Livelihood",'3. Appeal Reach per Milestones'!$AB$6:$AB$45)</f>
        <v>0</v>
      </c>
      <c r="Y10" s="111">
        <f>SUMIF('3. Appeal Reach per Milestones'!$B$6:$B$45,"Livelihood",'3. Appeal Reach per Milestones'!$AC$6:$AC$45)</f>
        <v>0</v>
      </c>
      <c r="Z10" s="115">
        <f>SUMIF('3. Appeal Reach per Milestones'!$B$6:$B$45,"Livelihood",'3. Appeal Reach per Milestones'!$AD$6:$AD$45)</f>
        <v>0</v>
      </c>
      <c r="AA10" s="115">
        <f>SUMIF('3. Appeal Reach per Milestones'!$B$6:$B$45,"Livelihood",'3. Appeal Reach per Milestones'!$AE$6:$AE$45)</f>
        <v>0</v>
      </c>
      <c r="AB10" s="115">
        <f>SUMIF('3. Appeal Reach per Milestones'!$B$6:$B$45,"Livelihood",'3. Appeal Reach per Milestones'!$AF$6:$AF$45)</f>
        <v>0</v>
      </c>
      <c r="AC10" s="115">
        <f>SUMIF('3. Appeal Reach per Milestones'!$B$6:$B$45,"Livelihood",'3. Appeal Reach per Milestones'!$AG$6:$AG$45)</f>
        <v>0</v>
      </c>
      <c r="AD10" s="111">
        <f>SUMIF('3. Appeal Reach per Milestones'!$B$6:$B$45,"Livelihood",'3. Appeal Reach per Milestones'!$AH$6:$AH$45)</f>
        <v>0</v>
      </c>
      <c r="AE10" s="111">
        <f>SUMIF('3. Appeal Reach per Milestones'!$B$6:$B$45,"Livelihood",'3. Appeal Reach per Milestones'!$AI$6:$AI$45)</f>
        <v>0</v>
      </c>
      <c r="AF10" s="111">
        <f>SUMIF('3. Appeal Reach per Milestones'!$B$6:$B$45,"Livelihood",'3. Appeal Reach per Milestones'!$AJ$6:$AJ$45)</f>
        <v>0</v>
      </c>
      <c r="AG10" s="111">
        <f>SUMIF('3. Appeal Reach per Milestones'!$B$6:$B$45,"Livelihood",'3. Appeal Reach per Milestones'!$AK$6:$AK$45)</f>
        <v>0</v>
      </c>
      <c r="AH10" s="113">
        <f t="shared" si="0"/>
        <v>0</v>
      </c>
      <c r="AI10" s="113">
        <f t="shared" si="1"/>
        <v>0</v>
      </c>
      <c r="AJ10" s="113">
        <f t="shared" si="2"/>
        <v>0</v>
      </c>
      <c r="AK10" s="113">
        <f t="shared" si="3"/>
        <v>0</v>
      </c>
      <c r="AL10" s="166">
        <f t="shared" si="4"/>
        <v>0</v>
      </c>
    </row>
    <row r="11" spans="1:38" ht="35.15" customHeight="1" x14ac:dyDescent="0.35">
      <c r="A11" s="98" t="s">
        <v>70</v>
      </c>
      <c r="B11" s="110">
        <f>SUMIF('3. Appeal Reach per Milestones'!$B$6:$B$45,"Education",'3. Appeal Reach per Milestones'!F6:F45)</f>
        <v>0</v>
      </c>
      <c r="C11" s="110">
        <f>SUMIF('3. Appeal Reach per Milestones'!$B$6:$B$45,"Education",'3. Appeal Reach per Milestones'!G6:G45)</f>
        <v>0</v>
      </c>
      <c r="D11" s="110">
        <f>SUMIF('3. Appeal Reach per Milestones'!$B$6:$B$45,"Education",'3. Appeal Reach per Milestones'!H6:H45)</f>
        <v>0</v>
      </c>
      <c r="E11" s="110">
        <f>SUMIF('3. Appeal Reach per Milestones'!$B$6:$B$45,"Education",'3. Appeal Reach per Milestones'!I6:I45)</f>
        <v>0</v>
      </c>
      <c r="F11" s="111">
        <f>SUMIF('3. Appeal Reach per Milestones'!$B$6:$B$45,"Education",'3. Appeal Reach per Milestones'!J6:J45)</f>
        <v>0</v>
      </c>
      <c r="G11" s="111">
        <f>SUMIF('3. Appeal Reach per Milestones'!$B$6:$B$45,"Education",'3. Appeal Reach per Milestones'!K6:K45)</f>
        <v>0</v>
      </c>
      <c r="H11" s="111">
        <f>SUMIF('3. Appeal Reach per Milestones'!$B$6:$B$45,"Education",'3. Appeal Reach per Milestones'!L6:L45)</f>
        <v>0</v>
      </c>
      <c r="I11" s="111">
        <f>SUMIF('3. Appeal Reach per Milestones'!$B$6:$B$45,"Education",'3. Appeal Reach per Milestones'!M6:M45)</f>
        <v>0</v>
      </c>
      <c r="J11" s="115">
        <f>SUMIF('3. Appeal Reach per Milestones'!$B$6:$B$45,"Education",'3. Appeal Reach per Milestones'!N6:N45)</f>
        <v>0</v>
      </c>
      <c r="K11" s="115">
        <f>SUMIF('3. Appeal Reach per Milestones'!$B$6:$B$45,"Education",'3. Appeal Reach per Milestones'!O6:O45)</f>
        <v>0</v>
      </c>
      <c r="L11" s="115">
        <f>SUMIF('3. Appeal Reach per Milestones'!$B$6:$B$45,"Education",'3. Appeal Reach per Milestones'!P6:P45)</f>
        <v>0</v>
      </c>
      <c r="M11" s="115">
        <f>SUMIF('3. Appeal Reach per Milestones'!$B$6:$B$45,"Education",'3. Appeal Reach per Milestones'!Q6:Q45)</f>
        <v>0</v>
      </c>
      <c r="N11" s="111">
        <f>SUMIF('3. Appeal Reach per Milestones'!$B$6:$B$45,"Education",'3. Appeal Reach per Milestones'!R6:R45)</f>
        <v>0</v>
      </c>
      <c r="O11" s="111">
        <f>SUMIF('3. Appeal Reach per Milestones'!$B$6:$B$45,"Education",'3. Appeal Reach per Milestones'!S6:S45)</f>
        <v>0</v>
      </c>
      <c r="P11" s="111">
        <f>SUMIF('3. Appeal Reach per Milestones'!$B$6:$B$45,"Education",'3. Appeal Reach per Milestones'!T6:T45)</f>
        <v>0</v>
      </c>
      <c r="Q11" s="111">
        <f>SUMIF('3. Appeal Reach per Milestones'!$B$6:$B$45,"Education",'3. Appeal Reach per Milestones'!U6:U45)</f>
        <v>0</v>
      </c>
      <c r="R11" s="115">
        <f>SUMIF('3. Appeal Reach per Milestones'!$B$6:$B$45,"Education",'3. Appeal Reach per Milestones'!V6:V45)</f>
        <v>0</v>
      </c>
      <c r="S11" s="115">
        <f>SUMIF('3. Appeal Reach per Milestones'!$B$6:$B$45,"Education",'3. Appeal Reach per Milestones'!W6:W45)</f>
        <v>0</v>
      </c>
      <c r="T11" s="115">
        <f>SUMIF('3. Appeal Reach per Milestones'!$B$6:$B$45,"Education",'3. Appeal Reach per Milestones'!X6:X45)</f>
        <v>0</v>
      </c>
      <c r="U11" s="115">
        <f>SUMIF('3. Appeal Reach per Milestones'!$B$6:$B$45,"Education",'3. Appeal Reach per Milestones'!Y6:Y45)</f>
        <v>0</v>
      </c>
      <c r="V11" s="111">
        <f>SUMIF('3. Appeal Reach per Milestones'!$B$6:$B$45,"Education",'3. Appeal Reach per Milestones'!Z6:Z45)</f>
        <v>0</v>
      </c>
      <c r="W11" s="111">
        <f>SUMIF('3. Appeal Reach per Milestones'!$B$6:$B$45,"Education",'3. Appeal Reach per Milestones'!AA6:AA45)</f>
        <v>0</v>
      </c>
      <c r="X11" s="111">
        <f>SUMIF('3. Appeal Reach per Milestones'!$B$6:$B$45,"Education",'3. Appeal Reach per Milestones'!AB6:AB45)</f>
        <v>0</v>
      </c>
      <c r="Y11" s="111">
        <f>SUMIF('3. Appeal Reach per Milestones'!$B$6:$B$45,"Education",'3. Appeal Reach per Milestones'!AC6:AC45)</f>
        <v>0</v>
      </c>
      <c r="Z11" s="115">
        <f>SUMIF('3. Appeal Reach per Milestones'!$B$6:$B$45,"Education",'3. Appeal Reach per Milestones'!AD6:AD45)</f>
        <v>0</v>
      </c>
      <c r="AA11" s="115">
        <f>SUMIF('3. Appeal Reach per Milestones'!$B$6:$B$45,"Education",'3. Appeal Reach per Milestones'!AE6:AE45)</f>
        <v>0</v>
      </c>
      <c r="AB11" s="115">
        <f>SUMIF('3. Appeal Reach per Milestones'!$B$6:$B$45,"Education",'3. Appeal Reach per Milestones'!AF6:AF45)</f>
        <v>0</v>
      </c>
      <c r="AC11" s="115">
        <f>SUMIF('3. Appeal Reach per Milestones'!$B$6:$B$45,"Education",'3. Appeal Reach per Milestones'!AG6:AG45)</f>
        <v>0</v>
      </c>
      <c r="AD11" s="111">
        <f>SUMIF('3. Appeal Reach per Milestones'!$B$6:$B$45,"Education",'3. Appeal Reach per Milestones'!AH6:AH45)</f>
        <v>0</v>
      </c>
      <c r="AE11" s="111">
        <f>SUMIF('3. Appeal Reach per Milestones'!$B$6:$B$45,"Education",'3. Appeal Reach per Milestones'!AI6:AI45)</f>
        <v>0</v>
      </c>
      <c r="AF11" s="111">
        <f>SUMIF('3. Appeal Reach per Milestones'!$B$6:$B$45,"Education",'3. Appeal Reach per Milestones'!AJ6:AJ45)</f>
        <v>0</v>
      </c>
      <c r="AG11" s="111">
        <f>SUMIF('3. Appeal Reach per Milestones'!$B$6:$B$45,"Education",'3. Appeal Reach per Milestones'!AK6:AK45)</f>
        <v>0</v>
      </c>
      <c r="AH11" s="113">
        <f t="shared" si="0"/>
        <v>0</v>
      </c>
      <c r="AI11" s="113">
        <f t="shared" si="1"/>
        <v>0</v>
      </c>
      <c r="AJ11" s="113">
        <f t="shared" si="2"/>
        <v>0</v>
      </c>
      <c r="AK11" s="113">
        <f t="shared" si="3"/>
        <v>0</v>
      </c>
      <c r="AL11" s="166">
        <f t="shared" si="4"/>
        <v>0</v>
      </c>
    </row>
    <row r="12" spans="1:38" ht="35.15" customHeight="1" x14ac:dyDescent="0.35">
      <c r="A12" s="98" t="s">
        <v>155</v>
      </c>
      <c r="B12" s="110">
        <f>SUMIF('3. Appeal Reach per Milestones'!$B$6:$B$45,"Shelter and Household Items",'3. Appeal Reach per Milestones'!F6:F45)</f>
        <v>0</v>
      </c>
      <c r="C12" s="110">
        <f>SUMIF('3. Appeal Reach per Milestones'!$B$6:$B$45,"Shelter and Household Items",'3. Appeal Reach per Milestones'!G6:G45)</f>
        <v>0</v>
      </c>
      <c r="D12" s="110">
        <f>SUMIF('3. Appeal Reach per Milestones'!$B$6:$B$45,"Shelter and Household Items",'3. Appeal Reach per Milestones'!H6:H45)</f>
        <v>0</v>
      </c>
      <c r="E12" s="110">
        <f>SUMIF('3. Appeal Reach per Milestones'!$B$6:$B$45,"Shelter and Household Items",'3. Appeal Reach per Milestones'!I6:I45)</f>
        <v>0</v>
      </c>
      <c r="F12" s="111">
        <f>SUMIF('3. Appeal Reach per Milestones'!$B$6:$B$45,"Shelter and Household Items",'3. Appeal Reach per Milestones'!J6:J45)</f>
        <v>0</v>
      </c>
      <c r="G12" s="111">
        <f>SUMIF('3. Appeal Reach per Milestones'!$B$6:$B$45,"Shelter and Household Items",'3. Appeal Reach per Milestones'!K6:K45)</f>
        <v>0</v>
      </c>
      <c r="H12" s="111">
        <f>SUMIF('3. Appeal Reach per Milestones'!$B$6:$B$45,"Shelter and Household Items",'3. Appeal Reach per Milestones'!L6:L45)</f>
        <v>0</v>
      </c>
      <c r="I12" s="111">
        <f>SUMIF('3. Appeal Reach per Milestones'!$B$6:$B$45,"Shelter and Household Items",'3. Appeal Reach per Milestones'!M6:M45)</f>
        <v>0</v>
      </c>
      <c r="J12" s="115">
        <f>SUMIF('3. Appeal Reach per Milestones'!$B$6:$B$45,"Shelter and Household Items",'3. Appeal Reach per Milestones'!N6:N45)</f>
        <v>0</v>
      </c>
      <c r="K12" s="115">
        <f>SUMIF('3. Appeal Reach per Milestones'!$B$6:$B$45,"Shelter and Household Items",'3. Appeal Reach per Milestones'!O6:O45)</f>
        <v>0</v>
      </c>
      <c r="L12" s="115">
        <f>SUMIF('3. Appeal Reach per Milestones'!$B$6:$B$45,"Shelter and Household Items",'3. Appeal Reach per Milestones'!P6:P45)</f>
        <v>0</v>
      </c>
      <c r="M12" s="115">
        <f>SUMIF('3. Appeal Reach per Milestones'!$B$6:$B$45,"Shelter and Household Items",'3. Appeal Reach per Milestones'!Q6:Q45)</f>
        <v>0</v>
      </c>
      <c r="N12" s="111">
        <f>SUMIF('3. Appeal Reach per Milestones'!$B$6:$B$45,"Shelter and Household Items",'3. Appeal Reach per Milestones'!R6:R45)</f>
        <v>0</v>
      </c>
      <c r="O12" s="111">
        <f>SUMIF('3. Appeal Reach per Milestones'!$B$6:$B$45,"Shelter and Household Items",'3. Appeal Reach per Milestones'!S6:S45)</f>
        <v>0</v>
      </c>
      <c r="P12" s="111">
        <f>SUMIF('3. Appeal Reach per Milestones'!$B$6:$B$45,"Shelter and Household Items",'3. Appeal Reach per Milestones'!T6:T45)</f>
        <v>0</v>
      </c>
      <c r="Q12" s="111">
        <f>SUMIF('3. Appeal Reach per Milestones'!$B$6:$B$45,"Shelter and Household Items",'3. Appeal Reach per Milestones'!U6:U45)</f>
        <v>0</v>
      </c>
      <c r="R12" s="115">
        <f>SUMIF('3. Appeal Reach per Milestones'!$B$6:$B$45,"Shelter and Household Items",'3. Appeal Reach per Milestones'!V6:V45)</f>
        <v>0</v>
      </c>
      <c r="S12" s="115">
        <f>SUMIF('3. Appeal Reach per Milestones'!$B$6:$B$45,"Shelter and Household Items",'3. Appeal Reach per Milestones'!W6:W45)</f>
        <v>0</v>
      </c>
      <c r="T12" s="115">
        <f>SUMIF('3. Appeal Reach per Milestones'!$B$6:$B$45,"Shelter and Household Items",'3. Appeal Reach per Milestones'!X6:X45)</f>
        <v>0</v>
      </c>
      <c r="U12" s="115">
        <f>SUMIF('3. Appeal Reach per Milestones'!$B$6:$B$45,"Shelter and Household Items",'3. Appeal Reach per Milestones'!Y6:Y45)</f>
        <v>0</v>
      </c>
      <c r="V12" s="111">
        <f>SUMIF('3. Appeal Reach per Milestones'!$B$6:$B$45,"Shelter and Household Items",'3. Appeal Reach per Milestones'!Z6:Z45)</f>
        <v>0</v>
      </c>
      <c r="W12" s="111">
        <f>SUMIF('3. Appeal Reach per Milestones'!$B$6:$B$45,"Shelter and Household Items",'3. Appeal Reach per Milestones'!AA6:AA45)</f>
        <v>0</v>
      </c>
      <c r="X12" s="111">
        <f>SUMIF('3. Appeal Reach per Milestones'!$B$6:$B$45,"Shelter and Household Items",'3. Appeal Reach per Milestones'!AB6:AB45)</f>
        <v>0</v>
      </c>
      <c r="Y12" s="111">
        <f>SUMIF('3. Appeal Reach per Milestones'!$B$6:$B$45,"Shelter and Household Items",'3. Appeal Reach per Milestones'!AC6:AC45)</f>
        <v>0</v>
      </c>
      <c r="Z12" s="115">
        <f>SUMIF('3. Appeal Reach per Milestones'!$B$6:$B$45,"Shelter and Household Items",'3. Appeal Reach per Milestones'!AD6:AD45)</f>
        <v>0</v>
      </c>
      <c r="AA12" s="115">
        <f>SUMIF('3. Appeal Reach per Milestones'!$B$6:$B$45,"Shelter and Household Items",'3. Appeal Reach per Milestones'!AE6:AE45)</f>
        <v>0</v>
      </c>
      <c r="AB12" s="115">
        <f>SUMIF('3. Appeal Reach per Milestones'!$B$6:$B$45,"Shelter and Household Items",'3. Appeal Reach per Milestones'!AF6:AF45)</f>
        <v>0</v>
      </c>
      <c r="AC12" s="115">
        <f>SUMIF('3. Appeal Reach per Milestones'!$B$6:$B$45,"Shelter and Household Items",'3. Appeal Reach per Milestones'!AG6:AG45)</f>
        <v>0</v>
      </c>
      <c r="AD12" s="111">
        <f>SUMIF('3. Appeal Reach per Milestones'!$B$6:$B$45,"Shelter and Household Items",'3. Appeal Reach per Milestones'!AH6:AH45)</f>
        <v>0</v>
      </c>
      <c r="AE12" s="111">
        <f>SUMIF('3. Appeal Reach per Milestones'!$B$6:$B$45,"Shelter and Household Items",'3. Appeal Reach per Milestones'!AI6:AI45)</f>
        <v>0</v>
      </c>
      <c r="AF12" s="111">
        <f>SUMIF('3. Appeal Reach per Milestones'!$B$6:$B$45,"Shelter and Household Items",'3. Appeal Reach per Milestones'!AJ6:AJ45)</f>
        <v>0</v>
      </c>
      <c r="AG12" s="111">
        <f>SUMIF('3. Appeal Reach per Milestones'!$B$6:$B$45,"Shelter and Household Items",'3. Appeal Reach per Milestones'!AK6:AK45)</f>
        <v>0</v>
      </c>
      <c r="AH12" s="113">
        <f t="shared" si="0"/>
        <v>0</v>
      </c>
      <c r="AI12" s="113">
        <f t="shared" si="1"/>
        <v>0</v>
      </c>
      <c r="AJ12" s="113">
        <f t="shared" si="2"/>
        <v>0</v>
      </c>
      <c r="AK12" s="113">
        <f t="shared" si="3"/>
        <v>0</v>
      </c>
      <c r="AL12" s="166">
        <f t="shared" si="4"/>
        <v>0</v>
      </c>
    </row>
    <row r="13" spans="1:38" ht="35.15" customHeight="1" x14ac:dyDescent="0.35">
      <c r="A13" s="98" t="s">
        <v>151</v>
      </c>
      <c r="B13" s="110">
        <f>SUMIF('3. Appeal Reach per Milestones'!$B$6:$B$45,"Food Security",'3. Appeal Reach per Milestones'!F6:F45)</f>
        <v>0</v>
      </c>
      <c r="C13" s="110">
        <f>SUMIF('3. Appeal Reach per Milestones'!$B$6:$B$45,"Food Security",'3. Appeal Reach per Milestones'!G6:G45)</f>
        <v>0</v>
      </c>
      <c r="D13" s="110">
        <f>SUMIF('3. Appeal Reach per Milestones'!$B$6:$B$45,"Food Security",'3. Appeal Reach per Milestones'!H6:H45)</f>
        <v>0</v>
      </c>
      <c r="E13" s="110">
        <f>SUMIF('3. Appeal Reach per Milestones'!$B$6:$B$45,"Food Security",'3. Appeal Reach per Milestones'!I6:I45)</f>
        <v>0</v>
      </c>
      <c r="F13" s="111">
        <f>SUMIF('3. Appeal Reach per Milestones'!$B$6:$B$45,"Food Security",'3. Appeal Reach per Milestones'!J6:J45)</f>
        <v>0</v>
      </c>
      <c r="G13" s="111">
        <f>SUMIF('3. Appeal Reach per Milestones'!$B$6:$B$45,"Food Security",'3. Appeal Reach per Milestones'!K6:K45)</f>
        <v>0</v>
      </c>
      <c r="H13" s="111">
        <f>SUMIF('3. Appeal Reach per Milestones'!$B$6:$B$45,"Food Security",'3. Appeal Reach per Milestones'!L6:L45)</f>
        <v>0</v>
      </c>
      <c r="I13" s="111">
        <f>SUMIF('3. Appeal Reach per Milestones'!$B$6:$B$45,"Food Security",'3. Appeal Reach per Milestones'!M6:M45)</f>
        <v>0</v>
      </c>
      <c r="J13" s="115">
        <f>SUMIF('3. Appeal Reach per Milestones'!$B$6:$B$45,"Food Security",'3. Appeal Reach per Milestones'!N6:N45)</f>
        <v>0</v>
      </c>
      <c r="K13" s="115">
        <f>SUMIF('3. Appeal Reach per Milestones'!$B$6:$B$45,"Food Security",'3. Appeal Reach per Milestones'!O6:O45)</f>
        <v>0</v>
      </c>
      <c r="L13" s="115">
        <f>SUMIF('3. Appeal Reach per Milestones'!$B$6:$B$45,"Food Security",'3. Appeal Reach per Milestones'!P6:P45)</f>
        <v>0</v>
      </c>
      <c r="M13" s="115">
        <f>SUMIF('3. Appeal Reach per Milestones'!$B$6:$B$45,"Food Security",'3. Appeal Reach per Milestones'!Q6:Q45)</f>
        <v>0</v>
      </c>
      <c r="N13" s="111">
        <f>SUMIF('3. Appeal Reach per Milestones'!$B$6:$B$45,"Food Security",'3. Appeal Reach per Milestones'!R6:R45)</f>
        <v>0</v>
      </c>
      <c r="O13" s="111">
        <f>SUMIF('3. Appeal Reach per Milestones'!$B$6:$B$45,"Food Security",'3. Appeal Reach per Milestones'!S6:S45)</f>
        <v>0</v>
      </c>
      <c r="P13" s="111">
        <f>SUMIF('3. Appeal Reach per Milestones'!$B$6:$B$45,"Food Security",'3. Appeal Reach per Milestones'!T6:T45)</f>
        <v>0</v>
      </c>
      <c r="Q13" s="111">
        <f>SUMIF('3. Appeal Reach per Milestones'!$B$6:$B$45,"Food Security",'3. Appeal Reach per Milestones'!U6:U45)</f>
        <v>0</v>
      </c>
      <c r="R13" s="115">
        <f>SUMIF('3. Appeal Reach per Milestones'!$B$6:$B$45,"Food Security",'3. Appeal Reach per Milestones'!V6:V45)</f>
        <v>0</v>
      </c>
      <c r="S13" s="115">
        <f>SUMIF('3. Appeal Reach per Milestones'!$B$6:$B$45,"Food Security",'3. Appeal Reach per Milestones'!W6:W45)</f>
        <v>0</v>
      </c>
      <c r="T13" s="115">
        <f>SUMIF('3. Appeal Reach per Milestones'!$B$6:$B$45,"Food Security",'3. Appeal Reach per Milestones'!X6:X45)</f>
        <v>0</v>
      </c>
      <c r="U13" s="115">
        <f>SUMIF('3. Appeal Reach per Milestones'!$B$6:$B$45,"Food Security",'3. Appeal Reach per Milestones'!Y6:Y45)</f>
        <v>0</v>
      </c>
      <c r="V13" s="111">
        <f>SUMIF('3. Appeal Reach per Milestones'!$B$6:$B$45,"Food Security",'3. Appeal Reach per Milestones'!Z6:Z45)</f>
        <v>0</v>
      </c>
      <c r="W13" s="111">
        <f>SUMIF('3. Appeal Reach per Milestones'!$B$6:$B$45,"Food Security",'3. Appeal Reach per Milestones'!AA6:AA45)</f>
        <v>0</v>
      </c>
      <c r="X13" s="111">
        <f>SUMIF('3. Appeal Reach per Milestones'!$B$6:$B$45,"Food Security",'3. Appeal Reach per Milestones'!AB6:AB45)</f>
        <v>0</v>
      </c>
      <c r="Y13" s="111">
        <f>SUMIF('3. Appeal Reach per Milestones'!$B$6:$B$45,"Food Security",'3. Appeal Reach per Milestones'!AC6:AC45)</f>
        <v>0</v>
      </c>
      <c r="Z13" s="115">
        <f>SUMIF('3. Appeal Reach per Milestones'!$B$6:$B$45,"Food Security",'3. Appeal Reach per Milestones'!AD6:AD45)</f>
        <v>0</v>
      </c>
      <c r="AA13" s="115">
        <f>SUMIF('3. Appeal Reach per Milestones'!$B$6:$B$45,"Food Security",'3. Appeal Reach per Milestones'!AE6:AE45)</f>
        <v>0</v>
      </c>
      <c r="AB13" s="115">
        <f>SUMIF('3. Appeal Reach per Milestones'!$B$6:$B$45,"Food Security",'3. Appeal Reach per Milestones'!AF6:AF45)</f>
        <v>0</v>
      </c>
      <c r="AC13" s="115">
        <f>SUMIF('3. Appeal Reach per Milestones'!$B$6:$B$45,"Food Security",'3. Appeal Reach per Milestones'!AG6:AG45)</f>
        <v>0</v>
      </c>
      <c r="AD13" s="111">
        <f>SUMIF('3. Appeal Reach per Milestones'!$B$6:$B$45,"Food Security",'3. Appeal Reach per Milestones'!AH6:AH45)</f>
        <v>0</v>
      </c>
      <c r="AE13" s="111">
        <f>SUMIF('3. Appeal Reach per Milestones'!$B$6:$B$45,"Food Security",'3. Appeal Reach per Milestones'!AI6:AI45)</f>
        <v>0</v>
      </c>
      <c r="AF13" s="111">
        <f>SUMIF('3. Appeal Reach per Milestones'!$B$6:$B$45,"Food Security",'3. Appeal Reach per Milestones'!AJ6:AJ45)</f>
        <v>0</v>
      </c>
      <c r="AG13" s="111">
        <f>SUMIF('3. Appeal Reach per Milestones'!$B$6:$B$45,"Food Security",'3. Appeal Reach per Milestones'!AK6:AK45)</f>
        <v>0</v>
      </c>
      <c r="AH13" s="113">
        <f t="shared" si="0"/>
        <v>0</v>
      </c>
      <c r="AI13" s="113">
        <f t="shared" si="1"/>
        <v>0</v>
      </c>
      <c r="AJ13" s="113">
        <f t="shared" si="2"/>
        <v>0</v>
      </c>
      <c r="AK13" s="113">
        <f t="shared" si="3"/>
        <v>0</v>
      </c>
      <c r="AL13" s="166">
        <f t="shared" si="4"/>
        <v>0</v>
      </c>
    </row>
    <row r="14" spans="1:38" ht="35.15" customHeight="1" x14ac:dyDescent="0.35">
      <c r="A14" s="100" t="s">
        <v>153</v>
      </c>
      <c r="B14" s="110">
        <f>SUMIF('3. Appeal Reach per Milestones'!$B$6:$B$45,"Gender",'3. Appeal Reach per Milestones'!F6:F45)</f>
        <v>0</v>
      </c>
      <c r="C14" s="110">
        <f>SUMIF('3. Appeal Reach per Milestones'!$B$6:$B$45,"Gender",'3. Appeal Reach per Milestones'!G6:G45)</f>
        <v>0</v>
      </c>
      <c r="D14" s="110">
        <f>SUMIF('3. Appeal Reach per Milestones'!$B$6:$B$45,"Gender",'3. Appeal Reach per Milestones'!H6:H45)</f>
        <v>0</v>
      </c>
      <c r="E14" s="110">
        <f>SUMIF('3. Appeal Reach per Milestones'!$B$6:$B$45,"Gender",'3. Appeal Reach per Milestones'!I6:I45)</f>
        <v>0</v>
      </c>
      <c r="F14" s="111">
        <f>SUMIF('3. Appeal Reach per Milestones'!$B$6:$B$45,"Gender",'3. Appeal Reach per Milestones'!J6:J45)</f>
        <v>0</v>
      </c>
      <c r="G14" s="111">
        <f>SUMIF('3. Appeal Reach per Milestones'!$B$6:$B$45,"Gender",'3. Appeal Reach per Milestones'!K6:K45)</f>
        <v>0</v>
      </c>
      <c r="H14" s="111">
        <f>SUMIF('3. Appeal Reach per Milestones'!$B$6:$B$45,"Gender",'3. Appeal Reach per Milestones'!L6:L45)</f>
        <v>0</v>
      </c>
      <c r="I14" s="111">
        <f>SUMIF('3. Appeal Reach per Milestones'!$B$6:$B$45,"Gender",'3. Appeal Reach per Milestones'!M6:M45)</f>
        <v>0</v>
      </c>
      <c r="J14" s="115">
        <f>SUMIF('3. Appeal Reach per Milestones'!$B$6:$B$45,"Gender",'3. Appeal Reach per Milestones'!N6:N45)</f>
        <v>0</v>
      </c>
      <c r="K14" s="115">
        <f>SUMIF('3. Appeal Reach per Milestones'!$B$6:$B$45,"Gender",'3. Appeal Reach per Milestones'!O6:O45)</f>
        <v>0</v>
      </c>
      <c r="L14" s="115">
        <f>SUMIF('3. Appeal Reach per Milestones'!$B$6:$B$45,"Gender",'3. Appeal Reach per Milestones'!P6:P45)</f>
        <v>0</v>
      </c>
      <c r="M14" s="115">
        <f>SUMIF('3. Appeal Reach per Milestones'!$B$6:$B$45,"Gender",'3. Appeal Reach per Milestones'!Q6:Q45)</f>
        <v>0</v>
      </c>
      <c r="N14" s="117">
        <f>SUMIF('3. Appeal Reach per Milestones'!$B$6:$B$45,"Gender",'3. Appeal Reach per Milestones'!R6:R45)</f>
        <v>0</v>
      </c>
      <c r="O14" s="117">
        <f>SUMIF('3. Appeal Reach per Milestones'!$B$6:$B$45,"Gender",'3. Appeal Reach per Milestones'!S6:S45)</f>
        <v>0</v>
      </c>
      <c r="P14" s="117">
        <f>SUMIF('3. Appeal Reach per Milestones'!$B$6:$B$45,"Gender",'3. Appeal Reach per Milestones'!T6:T45)</f>
        <v>0</v>
      </c>
      <c r="Q14" s="117">
        <f>SUMIF('3. Appeal Reach per Milestones'!$B$6:$B$45,"Gender",'3. Appeal Reach per Milestones'!U6:U45)</f>
        <v>0</v>
      </c>
      <c r="R14" s="118">
        <f>SUMIF('3. Appeal Reach per Milestones'!$B$6:$B$45,"Gender",'3. Appeal Reach per Milestones'!V6:V45)</f>
        <v>0</v>
      </c>
      <c r="S14" s="118">
        <f>SUMIF('3. Appeal Reach per Milestones'!$B$6:$B$45,"Gender",'3. Appeal Reach per Milestones'!W6:W45)</f>
        <v>0</v>
      </c>
      <c r="T14" s="118">
        <f>SUMIF('3. Appeal Reach per Milestones'!$B$6:$B$45,"Gender",'3. Appeal Reach per Milestones'!X6:X45)</f>
        <v>0</v>
      </c>
      <c r="U14" s="118">
        <f>SUMIF('3. Appeal Reach per Milestones'!$B$6:$B$45,"Gender",'3. Appeal Reach per Milestones'!Y6:Y45)</f>
        <v>0</v>
      </c>
      <c r="V14" s="117">
        <f>SUMIF('3. Appeal Reach per Milestones'!$B$6:$B$45,"Gender",'3. Appeal Reach per Milestones'!Z6:Z45)</f>
        <v>0</v>
      </c>
      <c r="W14" s="117">
        <f>SUMIF('3. Appeal Reach per Milestones'!$B$6:$B$45,"Gender",'3. Appeal Reach per Milestones'!AA6:AA45)</f>
        <v>0</v>
      </c>
      <c r="X14" s="117">
        <f>SUMIF('3. Appeal Reach per Milestones'!$B$6:$B$45,"Gender",'3. Appeal Reach per Milestones'!AB6:AB45)</f>
        <v>0</v>
      </c>
      <c r="Y14" s="117">
        <f>SUMIF('3. Appeal Reach per Milestones'!$B$6:$B$45,"Gender",'3. Appeal Reach per Milestones'!AC6:AC45)</f>
        <v>0</v>
      </c>
      <c r="Z14" s="118">
        <f>SUMIF('3. Appeal Reach per Milestones'!$B$6:$B$45,"Gender",'3. Appeal Reach per Milestones'!AD6:AD45)</f>
        <v>0</v>
      </c>
      <c r="AA14" s="118">
        <f>SUMIF('3. Appeal Reach per Milestones'!$B$6:$B$45,"Gender",'3. Appeal Reach per Milestones'!AE6:AE45)</f>
        <v>0</v>
      </c>
      <c r="AB14" s="118">
        <f>SUMIF('3. Appeal Reach per Milestones'!$B$6:$B$45,"Gender",'3. Appeal Reach per Milestones'!AF6:AF45)</f>
        <v>0</v>
      </c>
      <c r="AC14" s="118">
        <f>SUMIF('3. Appeal Reach per Milestones'!$B$6:$B$45,"Gender",'3. Appeal Reach per Milestones'!AG6:AG45)</f>
        <v>0</v>
      </c>
      <c r="AD14" s="111">
        <f>SUMIF('3. Appeal Reach per Milestones'!$B$6:$B$45,"Gender",'3. Appeal Reach per Milestones'!AH6:AH45)</f>
        <v>0</v>
      </c>
      <c r="AE14" s="111">
        <f>SUMIF('3. Appeal Reach per Milestones'!$B$6:$B$45,"Gender",'3. Appeal Reach per Milestones'!AI6:AI45)</f>
        <v>0</v>
      </c>
      <c r="AF14" s="111">
        <f>SUMIF('3. Appeal Reach per Milestones'!$B$6:$B$45,"Gender",'3. Appeal Reach per Milestones'!AJ6:AJ45)</f>
        <v>0</v>
      </c>
      <c r="AG14" s="111">
        <f>SUMIF('3. Appeal Reach per Milestones'!$B$6:$B$45,"Gender",'3. Appeal Reach per Milestones'!AK6:AK45)</f>
        <v>0</v>
      </c>
      <c r="AH14" s="113">
        <f t="shared" ref="AH14:AH16" si="5">B14+F14+J14+N14+R14+V14+Z14+AD14</f>
        <v>0</v>
      </c>
      <c r="AI14" s="113">
        <f t="shared" ref="AI14:AI16" si="6">C14+G14+K14+O14+S14+W14+AA14+AE14</f>
        <v>0</v>
      </c>
      <c r="AJ14" s="113">
        <f t="shared" ref="AJ14:AJ16" si="7">D14+H14+L14+P14+T14+X14+AB14+AF14</f>
        <v>0</v>
      </c>
      <c r="AK14" s="113">
        <f t="shared" ref="AK14:AK16" si="8">E14+I14+M14+Q14+U14+Y14+AC14+AG14</f>
        <v>0</v>
      </c>
      <c r="AL14" s="166">
        <f t="shared" si="4"/>
        <v>0</v>
      </c>
    </row>
    <row r="15" spans="1:38" ht="35.15" customHeight="1" x14ac:dyDescent="0.35">
      <c r="A15" s="100" t="s">
        <v>154</v>
      </c>
      <c r="B15" s="110">
        <f>SUMIF('3. Appeal Reach per Milestones'!$B$6:$B$45,"Multipurpose Cash",'3. Appeal Reach per Milestones'!F6:F45)</f>
        <v>0</v>
      </c>
      <c r="C15" s="110">
        <f>SUMIF('3. Appeal Reach per Milestones'!$B$6:$B$45,"Multipurpose Cash",'3. Appeal Reach per Milestones'!G6:G45)</f>
        <v>0</v>
      </c>
      <c r="D15" s="110">
        <f>SUMIF('3. Appeal Reach per Milestones'!$B$6:$B$45,"Multipurpose Cash",'3. Appeal Reach per Milestones'!H6:H45)</f>
        <v>0</v>
      </c>
      <c r="E15" s="110">
        <f>SUMIF('3. Appeal Reach per Milestones'!$B$6:$B$45,"Multipurpose Cash",'3. Appeal Reach per Milestones'!I6:I45)</f>
        <v>0</v>
      </c>
      <c r="F15" s="111">
        <f>SUMIF('3. Appeal Reach per Milestones'!$B$6:$B$45,"Multipurpose Cash",'3. Appeal Reach per Milestones'!J6:J45)</f>
        <v>0</v>
      </c>
      <c r="G15" s="111">
        <f>SUMIF('3. Appeal Reach per Milestones'!$B$6:$B$45,"Multipurpose Cash",'3. Appeal Reach per Milestones'!K6:K45)</f>
        <v>0</v>
      </c>
      <c r="H15" s="111">
        <f>SUMIF('3. Appeal Reach per Milestones'!$B$6:$B$45,"Multipurpose Cash",'3. Appeal Reach per Milestones'!L6:L45)</f>
        <v>0</v>
      </c>
      <c r="I15" s="111">
        <f>SUMIF('3. Appeal Reach per Milestones'!$B$6:$B$45,"Multipurpose Cash",'3. Appeal Reach per Milestones'!M6:M45)</f>
        <v>0</v>
      </c>
      <c r="J15" s="115">
        <f>SUMIF('3. Appeal Reach per Milestones'!$B$6:$B$45,"Multipurpose Cash",'3. Appeal Reach per Milestones'!N6:N45)</f>
        <v>0</v>
      </c>
      <c r="K15" s="115">
        <f>SUMIF('3. Appeal Reach per Milestones'!$B$6:$B$45,"Multipurpose Cash",'3. Appeal Reach per Milestones'!O6:O45)</f>
        <v>0</v>
      </c>
      <c r="L15" s="115">
        <f>SUMIF('3. Appeal Reach per Milestones'!$B$6:$B$45,"Multipurpose Cash",'3. Appeal Reach per Milestones'!P6:P45)</f>
        <v>0</v>
      </c>
      <c r="M15" s="115">
        <f>SUMIF('3. Appeal Reach per Milestones'!$B$6:$B$45,"Multipurpose Cash",'3. Appeal Reach per Milestones'!Q6:Q45)</f>
        <v>0</v>
      </c>
      <c r="N15" s="117">
        <f>SUMIF('3. Appeal Reach per Milestones'!$B$6:$B$45,"Multipurpose Cash",'3. Appeal Reach per Milestones'!R6:R45)</f>
        <v>0</v>
      </c>
      <c r="O15" s="117">
        <f>SUMIF('3. Appeal Reach per Milestones'!$B$6:$B$45,"Multipurpose Cash",'3. Appeal Reach per Milestones'!S6:S45)</f>
        <v>0</v>
      </c>
      <c r="P15" s="117">
        <f>SUMIF('3. Appeal Reach per Milestones'!$B$6:$B$45,"Multipurpose Cash",'3. Appeal Reach per Milestones'!T6:T45)</f>
        <v>0</v>
      </c>
      <c r="Q15" s="117">
        <f>SUMIF('3. Appeal Reach per Milestones'!$B$6:$B$45,"Multipurpose Cash",'3. Appeal Reach per Milestones'!U6:U45)</f>
        <v>0</v>
      </c>
      <c r="R15" s="118">
        <f>SUMIF('3. Appeal Reach per Milestones'!$B$6:$B$45,"Multipurpose Cash",'3. Appeal Reach per Milestones'!V6:V45)</f>
        <v>0</v>
      </c>
      <c r="S15" s="118">
        <f>SUMIF('3. Appeal Reach per Milestones'!$B$6:$B$45,"Multipurpose Cash",'3. Appeal Reach per Milestones'!W6:W45)</f>
        <v>0</v>
      </c>
      <c r="T15" s="118">
        <f>SUMIF('3. Appeal Reach per Milestones'!$B$6:$B$45,"Multipurpose Cash",'3. Appeal Reach per Milestones'!X6:X45)</f>
        <v>0</v>
      </c>
      <c r="U15" s="118">
        <f>SUMIF('3. Appeal Reach per Milestones'!$B$6:$B$45,"Multipurpose Cash",'3. Appeal Reach per Milestones'!Y6:Y45)</f>
        <v>0</v>
      </c>
      <c r="V15" s="117">
        <f>SUMIF('3. Appeal Reach per Milestones'!$B$6:$B$45,"Multipurpose Cash",'3. Appeal Reach per Milestones'!Z6:Z45)</f>
        <v>0</v>
      </c>
      <c r="W15" s="117">
        <f>SUMIF('3. Appeal Reach per Milestones'!$B$6:$B$45,"Multipurpose Cash",'3. Appeal Reach per Milestones'!AA6:AA45)</f>
        <v>0</v>
      </c>
      <c r="X15" s="117">
        <f>SUMIF('3. Appeal Reach per Milestones'!$B$6:$B$45,"Multipurpose Cash",'3. Appeal Reach per Milestones'!AB6:AB45)</f>
        <v>0</v>
      </c>
      <c r="Y15" s="117">
        <f>SUMIF('3. Appeal Reach per Milestones'!$B$6:$B$45,"Multipurpose Cash",'3. Appeal Reach per Milestones'!AC6:AC45)</f>
        <v>0</v>
      </c>
      <c r="Z15" s="118">
        <f>SUMIF('3. Appeal Reach per Milestones'!$B$6:$B$45,"Multipurpose Cash",'3. Appeal Reach per Milestones'!AD6:AD45)</f>
        <v>0</v>
      </c>
      <c r="AA15" s="118">
        <f>SUMIF('3. Appeal Reach per Milestones'!$B$6:$B$45,"Multipurpose Cash",'3. Appeal Reach per Milestones'!AE6:AE45)</f>
        <v>0</v>
      </c>
      <c r="AB15" s="118">
        <f>SUMIF('3. Appeal Reach per Milestones'!$B$6:$B$45,"Multipurpose Cash",'3. Appeal Reach per Milestones'!AF6:AF45)</f>
        <v>0</v>
      </c>
      <c r="AC15" s="118">
        <f>SUMIF('3. Appeal Reach per Milestones'!$B$6:$B$45,"Multipurpose Cash",'3. Appeal Reach per Milestones'!AG6:AG45)</f>
        <v>0</v>
      </c>
      <c r="AD15" s="111">
        <f>SUMIF('3. Appeal Reach per Milestones'!$B$6:$B$45,"Multipurpose Cash",'3. Appeal Reach per Milestones'!AH6:AH45)</f>
        <v>0</v>
      </c>
      <c r="AE15" s="111">
        <f>SUMIF('3. Appeal Reach per Milestones'!$B$6:$B$45,"Multipurpose Cash",'3. Appeal Reach per Milestones'!AI6:AI45)</f>
        <v>0</v>
      </c>
      <c r="AF15" s="111">
        <f>SUMIF('3. Appeal Reach per Milestones'!$B$6:$B$45,"Multipurpose Cash",'3. Appeal Reach per Milestones'!AJ6:AJ45)</f>
        <v>0</v>
      </c>
      <c r="AG15" s="111">
        <f>SUMIF('3. Appeal Reach per Milestones'!$B$6:$B$45,"Multipurpose Cash",'3. Appeal Reach per Milestones'!AK6:AK45)</f>
        <v>0</v>
      </c>
      <c r="AH15" s="113">
        <f t="shared" si="5"/>
        <v>0</v>
      </c>
      <c r="AI15" s="113">
        <f t="shared" si="6"/>
        <v>0</v>
      </c>
      <c r="AJ15" s="113">
        <f t="shared" si="7"/>
        <v>0</v>
      </c>
      <c r="AK15" s="113">
        <f t="shared" si="8"/>
        <v>0</v>
      </c>
      <c r="AL15" s="166">
        <f t="shared" si="4"/>
        <v>0</v>
      </c>
    </row>
    <row r="16" spans="1:38" ht="35.15" customHeight="1" x14ac:dyDescent="0.35">
      <c r="A16" s="100" t="s">
        <v>152</v>
      </c>
      <c r="B16" s="116">
        <f>SUMIF('3. Appeal Reach per Milestones'!$B$6:$B$45,"Psycho-social",'3. Appeal Reach per Milestones'!F6:F45)</f>
        <v>0</v>
      </c>
      <c r="C16" s="116">
        <f>SUMIF('3. Appeal Reach per Milestones'!$B$6:$B$45,"Psycho-social",'3. Appeal Reach per Milestones'!G6:G45)</f>
        <v>0</v>
      </c>
      <c r="D16" s="116">
        <f>SUMIF('3. Appeal Reach per Milestones'!$B$6:$B$45,"Psycho-social",'3. Appeal Reach per Milestones'!H6:H45)</f>
        <v>0</v>
      </c>
      <c r="E16" s="116">
        <f>SUMIF('3. Appeal Reach per Milestones'!$B$6:$B$45,"Psycho-social",'3. Appeal Reach per Milestones'!I6:I45)</f>
        <v>0</v>
      </c>
      <c r="F16" s="117">
        <f>SUMIF('3. Appeal Reach per Milestones'!$B$6:$B$45,"Psycho-social",'3. Appeal Reach per Milestones'!J6:J45)</f>
        <v>0</v>
      </c>
      <c r="G16" s="117">
        <f>SUMIF('3. Appeal Reach per Milestones'!$B$6:$B$45,"Psycho-social",'3. Appeal Reach per Milestones'!K6:K45)</f>
        <v>0</v>
      </c>
      <c r="H16" s="117">
        <f>SUMIF('3. Appeal Reach per Milestones'!$B$6:$B$45,"Psycho-social",'3. Appeal Reach per Milestones'!L6:L45)</f>
        <v>0</v>
      </c>
      <c r="I16" s="117">
        <f>SUMIF('3. Appeal Reach per Milestones'!$B$6:$B$45,"Psycho-social",'3. Appeal Reach per Milestones'!M6:M45)</f>
        <v>0</v>
      </c>
      <c r="J16" s="118">
        <f>SUMIF('3. Appeal Reach per Milestones'!$B$6:$B$45,"Psycho-social",'3. Appeal Reach per Milestones'!N6:N45)</f>
        <v>0</v>
      </c>
      <c r="K16" s="118">
        <f>SUMIF('3. Appeal Reach per Milestones'!$B$6:$B$45,"Psycho-social",'3. Appeal Reach per Milestones'!O6:O45)</f>
        <v>0</v>
      </c>
      <c r="L16" s="118">
        <f>SUMIF('3. Appeal Reach per Milestones'!$B$6:$B$45,"Psycho-social",'3. Appeal Reach per Milestones'!P6:P45)</f>
        <v>0</v>
      </c>
      <c r="M16" s="118">
        <f>SUMIF('3. Appeal Reach per Milestones'!$B$6:$B$45,"Psycho-social",'3. Appeal Reach per Milestones'!Q6:Q45)</f>
        <v>0</v>
      </c>
      <c r="N16" s="117">
        <f>SUMIF('3. Appeal Reach per Milestones'!$B$6:$B$45,"Psycho-social",'3. Appeal Reach per Milestones'!R6:R45)</f>
        <v>0</v>
      </c>
      <c r="O16" s="117">
        <f>SUMIF('3. Appeal Reach per Milestones'!$B$6:$B$45,"Psycho-social",'3. Appeal Reach per Milestones'!S6:S45)</f>
        <v>0</v>
      </c>
      <c r="P16" s="117">
        <f>SUMIF('3. Appeal Reach per Milestones'!$B$6:$B$45,"Psycho-social",'3. Appeal Reach per Milestones'!T6:T45)</f>
        <v>0</v>
      </c>
      <c r="Q16" s="117">
        <f>SUMIF('3. Appeal Reach per Milestones'!$B$6:$B$45,"Psycho-social",'3. Appeal Reach per Milestones'!U6:U45)</f>
        <v>0</v>
      </c>
      <c r="R16" s="118">
        <f>SUMIF('3. Appeal Reach per Milestones'!$B$6:$B$45,"Psycho-social",'3. Appeal Reach per Milestones'!V6:V45)</f>
        <v>0</v>
      </c>
      <c r="S16" s="118">
        <f>SUMIF('3. Appeal Reach per Milestones'!$B$6:$B$45,"Psycho-social",'3. Appeal Reach per Milestones'!W6:W45)</f>
        <v>0</v>
      </c>
      <c r="T16" s="118">
        <f>SUMIF('3. Appeal Reach per Milestones'!$B$6:$B$45,"Psycho-social",'3. Appeal Reach per Milestones'!X6:X45)</f>
        <v>0</v>
      </c>
      <c r="U16" s="118">
        <f>SUMIF('3. Appeal Reach per Milestones'!$B$6:$B$45,"Psycho-social",'3. Appeal Reach per Milestones'!Y6:Y45)</f>
        <v>0</v>
      </c>
      <c r="V16" s="117">
        <f>SUMIF('3. Appeal Reach per Milestones'!$B$6:$B$45,"Psycho-social",'3. Appeal Reach per Milestones'!Z6:Z45)</f>
        <v>0</v>
      </c>
      <c r="W16" s="117">
        <f>SUMIF('3. Appeal Reach per Milestones'!$B$6:$B$45,"Psycho-social",'3. Appeal Reach per Milestones'!AA6:AA45)</f>
        <v>0</v>
      </c>
      <c r="X16" s="117">
        <f>SUMIF('3. Appeal Reach per Milestones'!$B$6:$B$45,"Psycho-social",'3. Appeal Reach per Milestones'!AB6:AB45)</f>
        <v>0</v>
      </c>
      <c r="Y16" s="117">
        <f>SUMIF('3. Appeal Reach per Milestones'!$B$6:$B$45,"Psycho-social",'3. Appeal Reach per Milestones'!AC6:AC45)</f>
        <v>0</v>
      </c>
      <c r="Z16" s="118">
        <f>SUMIF('3. Appeal Reach per Milestones'!$B$6:$B$45,"Psycho-social",'3. Appeal Reach per Milestones'!AD6:AD45)</f>
        <v>0</v>
      </c>
      <c r="AA16" s="118">
        <f>SUMIF('3. Appeal Reach per Milestones'!$B$6:$B$45,"Psycho-social",'3. Appeal Reach per Milestones'!AE6:AE45)</f>
        <v>0</v>
      </c>
      <c r="AB16" s="118">
        <f>SUMIF('3. Appeal Reach per Milestones'!$B$6:$B$45,"Psycho-social",'3. Appeal Reach per Milestones'!AF6:AF45)</f>
        <v>0</v>
      </c>
      <c r="AC16" s="118">
        <f>SUMIF('3. Appeal Reach per Milestones'!$B$6:$B$45,"Psycho-social",'3. Appeal Reach per Milestones'!AG6:AG45)</f>
        <v>0</v>
      </c>
      <c r="AD16" s="117">
        <f>SUMIF('3. Appeal Reach per Milestones'!$B$6:$B$45,"Psycho-social",'3. Appeal Reach per Milestones'!AH6:AH45)</f>
        <v>0</v>
      </c>
      <c r="AE16" s="117">
        <f>SUMIF('3. Appeal Reach per Milestones'!$B$6:$B$45,"Psycho-social",'3. Appeal Reach per Milestones'!AI6:AI45)</f>
        <v>0</v>
      </c>
      <c r="AF16" s="117">
        <f>SUMIF('3. Appeal Reach per Milestones'!$B$6:$B$45,"Psycho-social",'3. Appeal Reach per Milestones'!AJ6:AJ45)</f>
        <v>0</v>
      </c>
      <c r="AG16" s="117">
        <f>SUMIF('3. Appeal Reach per Milestones'!$B$6:$B$45,"Psycho-social",'3. Appeal Reach per Milestones'!AK6:AK45)</f>
        <v>0</v>
      </c>
      <c r="AH16" s="119">
        <f t="shared" si="5"/>
        <v>0</v>
      </c>
      <c r="AI16" s="119">
        <f t="shared" si="6"/>
        <v>0</v>
      </c>
      <c r="AJ16" s="168">
        <f t="shared" si="7"/>
        <v>0</v>
      </c>
      <c r="AK16" s="168">
        <f t="shared" si="8"/>
        <v>0</v>
      </c>
      <c r="AL16" s="167">
        <f t="shared" si="4"/>
        <v>0</v>
      </c>
    </row>
    <row r="17" spans="1:38" s="102" customFormat="1" ht="25" customHeight="1" thickBot="1" x14ac:dyDescent="0.5">
      <c r="A17" s="101" t="s">
        <v>66</v>
      </c>
      <c r="B17" s="120">
        <f t="shared" ref="B17:AH17" si="9">SUM(B6:B16)</f>
        <v>0</v>
      </c>
      <c r="C17" s="120">
        <f t="shared" si="9"/>
        <v>0</v>
      </c>
      <c r="D17" s="120">
        <f t="shared" si="9"/>
        <v>0</v>
      </c>
      <c r="E17" s="120">
        <f t="shared" si="9"/>
        <v>0</v>
      </c>
      <c r="F17" s="121">
        <f t="shared" si="9"/>
        <v>0</v>
      </c>
      <c r="G17" s="121">
        <f t="shared" si="9"/>
        <v>0</v>
      </c>
      <c r="H17" s="121">
        <f t="shared" si="9"/>
        <v>0</v>
      </c>
      <c r="I17" s="121">
        <f t="shared" si="9"/>
        <v>0</v>
      </c>
      <c r="J17" s="120">
        <f t="shared" si="9"/>
        <v>0</v>
      </c>
      <c r="K17" s="120">
        <f t="shared" si="9"/>
        <v>0</v>
      </c>
      <c r="L17" s="120">
        <f t="shared" si="9"/>
        <v>0</v>
      </c>
      <c r="M17" s="120">
        <f t="shared" si="9"/>
        <v>0</v>
      </c>
      <c r="N17" s="121">
        <f t="shared" si="9"/>
        <v>0</v>
      </c>
      <c r="O17" s="121">
        <f t="shared" si="9"/>
        <v>0</v>
      </c>
      <c r="P17" s="121">
        <f t="shared" si="9"/>
        <v>0</v>
      </c>
      <c r="Q17" s="121">
        <f t="shared" si="9"/>
        <v>0</v>
      </c>
      <c r="R17" s="120">
        <f t="shared" si="9"/>
        <v>0</v>
      </c>
      <c r="S17" s="120">
        <f t="shared" si="9"/>
        <v>0</v>
      </c>
      <c r="T17" s="120">
        <f t="shared" si="9"/>
        <v>0</v>
      </c>
      <c r="U17" s="120">
        <f t="shared" si="9"/>
        <v>0</v>
      </c>
      <c r="V17" s="121">
        <f t="shared" si="9"/>
        <v>0</v>
      </c>
      <c r="W17" s="121">
        <f t="shared" si="9"/>
        <v>0</v>
      </c>
      <c r="X17" s="121">
        <f t="shared" si="9"/>
        <v>0</v>
      </c>
      <c r="Y17" s="121">
        <f t="shared" si="9"/>
        <v>0</v>
      </c>
      <c r="Z17" s="120">
        <f t="shared" si="9"/>
        <v>0</v>
      </c>
      <c r="AA17" s="120">
        <f t="shared" si="9"/>
        <v>0</v>
      </c>
      <c r="AB17" s="120">
        <f t="shared" si="9"/>
        <v>0</v>
      </c>
      <c r="AC17" s="120">
        <f t="shared" si="9"/>
        <v>0</v>
      </c>
      <c r="AD17" s="121">
        <f t="shared" si="9"/>
        <v>0</v>
      </c>
      <c r="AE17" s="121">
        <f t="shared" si="9"/>
        <v>0</v>
      </c>
      <c r="AF17" s="121">
        <f t="shared" si="9"/>
        <v>0</v>
      </c>
      <c r="AG17" s="121">
        <f t="shared" si="9"/>
        <v>0</v>
      </c>
      <c r="AH17" s="122">
        <f t="shared" si="9"/>
        <v>0</v>
      </c>
      <c r="AI17" s="122">
        <f t="shared" ref="AI17:AL17" si="10">SUM(AI6:AI16)</f>
        <v>0</v>
      </c>
      <c r="AJ17" s="122">
        <f t="shared" si="10"/>
        <v>0</v>
      </c>
      <c r="AK17" s="122">
        <f t="shared" si="10"/>
        <v>0</v>
      </c>
      <c r="AL17" s="165">
        <f t="shared" si="10"/>
        <v>0</v>
      </c>
    </row>
    <row r="18" spans="1:38" x14ac:dyDescent="0.35">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8" x14ac:dyDescent="0.35">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8" x14ac:dyDescent="0.35">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8" x14ac:dyDescent="0.35">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8" x14ac:dyDescent="0.35">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8" x14ac:dyDescent="0.35">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8" x14ac:dyDescent="0.35">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8" x14ac:dyDescent="0.35">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8" x14ac:dyDescent="0.35">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8" x14ac:dyDescent="0.35">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8" x14ac:dyDescent="0.3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8" x14ac:dyDescent="0.3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8" x14ac:dyDescent="0.3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8" x14ac:dyDescent="0.3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8" x14ac:dyDescent="0.3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2:37" x14ac:dyDescent="0.3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row>
    <row r="34" spans="2:37" x14ac:dyDescent="0.3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row>
    <row r="35" spans="2:37" x14ac:dyDescent="0.3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row>
    <row r="36" spans="2:37" x14ac:dyDescent="0.3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row>
    <row r="37" spans="2:37" x14ac:dyDescent="0.3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2:37" x14ac:dyDescent="0.3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row>
    <row r="39" spans="2:37" x14ac:dyDescent="0.3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row>
    <row r="40" spans="2:37" x14ac:dyDescent="0.3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row>
    <row r="41" spans="2:37" x14ac:dyDescent="0.3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row>
    <row r="42" spans="2:37" x14ac:dyDescent="0.3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row>
    <row r="43" spans="2:37" x14ac:dyDescent="0.3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row>
    <row r="44" spans="2:37" x14ac:dyDescent="0.3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row>
    <row r="45" spans="2:37" x14ac:dyDescent="0.35">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row>
    <row r="46" spans="2:37" x14ac:dyDescent="0.3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row>
    <row r="47" spans="2:37" x14ac:dyDescent="0.3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row>
    <row r="48" spans="2:37" x14ac:dyDescent="0.3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row>
    <row r="49" spans="2:37" x14ac:dyDescent="0.3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row>
    <row r="50" spans="2:37" x14ac:dyDescent="0.3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row>
    <row r="51" spans="2:37" x14ac:dyDescent="0.3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row>
    <row r="52" spans="2:37" x14ac:dyDescent="0.3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row>
    <row r="53" spans="2:37" x14ac:dyDescent="0.3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row>
    <row r="54" spans="2:37" x14ac:dyDescent="0.3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row>
  </sheetData>
  <sheetProtection algorithmName="SHA-512" hashValue="ocw7gBxxIbveBt/+FbXrdURSMgdNd/XiOGAUhFdjRNVnprVpYK9nZpNfZw0JCVm0bRQ6L8zAHlm/+zvzxGRVXQ==" saltValue="Fp+DgwYy1e9Vr0ruDCs/mw==" spinCount="100000" sheet="1" objects="1" scenarios="1"/>
  <sortState xmlns:xlrd2="http://schemas.microsoft.com/office/spreadsheetml/2017/richdata2" ref="A7:A16">
    <sortCondition ref="A7:A16"/>
  </sortState>
  <mergeCells count="30">
    <mergeCell ref="B2:AL2"/>
    <mergeCell ref="AL4:AL5"/>
    <mergeCell ref="V3:Y3"/>
    <mergeCell ref="Z3:AC3"/>
    <mergeCell ref="AD3:AG3"/>
    <mergeCell ref="AF4:AG4"/>
    <mergeCell ref="AH4:AI4"/>
    <mergeCell ref="AJ4:AK4"/>
    <mergeCell ref="AD4:AE4"/>
    <mergeCell ref="AH3:AL3"/>
    <mergeCell ref="N4:O4"/>
    <mergeCell ref="P4:Q4"/>
    <mergeCell ref="R4:S4"/>
    <mergeCell ref="T4:U4"/>
    <mergeCell ref="A2:A5"/>
    <mergeCell ref="V4:W4"/>
    <mergeCell ref="X4:Y4"/>
    <mergeCell ref="Z4:AA4"/>
    <mergeCell ref="AB4:AC4"/>
    <mergeCell ref="B4:C4"/>
    <mergeCell ref="D4:E4"/>
    <mergeCell ref="F4:G4"/>
    <mergeCell ref="H4:I4"/>
    <mergeCell ref="J4:K4"/>
    <mergeCell ref="B3:E3"/>
    <mergeCell ref="F3:I3"/>
    <mergeCell ref="J3:M3"/>
    <mergeCell ref="N3:Q3"/>
    <mergeCell ref="R3:U3"/>
    <mergeCell ref="L4:M4"/>
  </mergeCells>
  <printOptions horizontalCentered="1"/>
  <pageMargins left="0.70866141732283472" right="0.70866141732283472" top="0.74803149606299213" bottom="0.74803149606299213" header="0.31496062992125984" footer="0.31496062992125984"/>
  <pageSetup paperSize="9" scale="58" fitToWidth="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E90B7-F24A-40D1-85E2-B5D2CE5745DE}">
  <sheetPr codeName="Sheet7"/>
  <dimension ref="A1:A47"/>
  <sheetViews>
    <sheetView workbookViewId="0">
      <selection activeCell="A8" sqref="A8"/>
    </sheetView>
  </sheetViews>
  <sheetFormatPr defaultColWidth="9.1796875" defaultRowHeight="14.5" x14ac:dyDescent="0.35"/>
  <sheetData>
    <row r="1" spans="1:1" x14ac:dyDescent="0.35">
      <c r="A1" s="33" t="s">
        <v>129</v>
      </c>
    </row>
    <row r="2" spans="1:1" x14ac:dyDescent="0.35">
      <c r="A2" t="s">
        <v>130</v>
      </c>
    </row>
    <row r="3" spans="1:1" x14ac:dyDescent="0.35">
      <c r="A3" t="s">
        <v>131</v>
      </c>
    </row>
    <row r="6" spans="1:1" x14ac:dyDescent="0.35">
      <c r="A6" s="33" t="s">
        <v>132</v>
      </c>
    </row>
    <row r="7" spans="1:1" x14ac:dyDescent="0.35">
      <c r="A7" t="s">
        <v>55</v>
      </c>
    </row>
    <row r="8" spans="1:1" x14ac:dyDescent="0.35">
      <c r="A8" t="s">
        <v>133</v>
      </c>
    </row>
    <row r="12" spans="1:1" x14ac:dyDescent="0.35">
      <c r="A12" s="33"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56</v>
      </c>
    </row>
    <row r="20" spans="1:1" x14ac:dyDescent="0.35">
      <c r="A20" t="s">
        <v>141</v>
      </c>
    </row>
    <row r="23" spans="1:1" x14ac:dyDescent="0.35">
      <c r="A23" s="33" t="s">
        <v>142</v>
      </c>
    </row>
    <row r="24" spans="1:1" x14ac:dyDescent="0.35">
      <c r="A24" t="s">
        <v>143</v>
      </c>
    </row>
    <row r="25" spans="1:1" x14ac:dyDescent="0.35">
      <c r="A25" t="s">
        <v>144</v>
      </c>
    </row>
    <row r="26" spans="1:1" x14ac:dyDescent="0.35">
      <c r="A26" t="s">
        <v>92</v>
      </c>
    </row>
    <row r="28" spans="1:1" x14ac:dyDescent="0.35">
      <c r="A28" s="33" t="s">
        <v>145</v>
      </c>
    </row>
    <row r="29" spans="1:1" x14ac:dyDescent="0.35">
      <c r="A29" t="s">
        <v>143</v>
      </c>
    </row>
    <row r="30" spans="1:1" x14ac:dyDescent="0.35">
      <c r="A30" t="s">
        <v>144</v>
      </c>
    </row>
    <row r="32" spans="1:1" x14ac:dyDescent="0.35">
      <c r="A32" s="33" t="s">
        <v>146</v>
      </c>
    </row>
    <row r="33" spans="1:1" x14ac:dyDescent="0.35">
      <c r="A33" t="s">
        <v>148</v>
      </c>
    </row>
    <row r="34" spans="1:1" x14ac:dyDescent="0.35">
      <c r="A34" t="s">
        <v>149</v>
      </c>
    </row>
    <row r="35" spans="1:1" x14ac:dyDescent="0.35">
      <c r="A35" t="s">
        <v>150</v>
      </c>
    </row>
    <row r="36" spans="1:1" x14ac:dyDescent="0.35">
      <c r="A36" t="s">
        <v>71</v>
      </c>
    </row>
    <row r="37" spans="1:1" x14ac:dyDescent="0.35">
      <c r="A37" t="s">
        <v>128</v>
      </c>
    </row>
    <row r="38" spans="1:1" x14ac:dyDescent="0.35">
      <c r="A38" t="s">
        <v>70</v>
      </c>
    </row>
    <row r="39" spans="1:1" x14ac:dyDescent="0.35">
      <c r="A39" t="s">
        <v>155</v>
      </c>
    </row>
    <row r="40" spans="1:1" x14ac:dyDescent="0.35">
      <c r="A40" t="s">
        <v>151</v>
      </c>
    </row>
    <row r="41" spans="1:1" x14ac:dyDescent="0.35">
      <c r="A41" t="s">
        <v>153</v>
      </c>
    </row>
    <row r="42" spans="1:1" x14ac:dyDescent="0.35">
      <c r="A42" t="s">
        <v>154</v>
      </c>
    </row>
    <row r="43" spans="1:1" x14ac:dyDescent="0.35">
      <c r="A43" t="s">
        <v>152</v>
      </c>
    </row>
    <row r="47" spans="1:1" x14ac:dyDescent="0.35">
      <c r="A47" s="33"/>
    </row>
  </sheetData>
  <sheetProtection selectLockedCells="1" selectUnlockedCells="1"/>
  <sortState xmlns:xlrd2="http://schemas.microsoft.com/office/spreadsheetml/2017/richdata2" ref="A48:A56">
    <sortCondition ref="A48:A5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ca23b58-4dd7-498a-bde7-82755bca103c" xsi:nil="true"/>
    <lcf76f155ced4ddcb4097134ff3c332f xmlns="82498490-4e48-4424-8d93-8e5c3da5b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8DC19FE9A2DB449B1D2C9FB8EA7A77" ma:contentTypeVersion="15" ma:contentTypeDescription="Create a new document." ma:contentTypeScope="" ma:versionID="588d7e5b3edde4b5ede225e9cb07e376">
  <xsd:schema xmlns:xsd="http://www.w3.org/2001/XMLSchema" xmlns:xs="http://www.w3.org/2001/XMLSchema" xmlns:p="http://schemas.microsoft.com/office/2006/metadata/properties" xmlns:ns2="82498490-4e48-4424-8d93-8e5c3da5b3d9" xmlns:ns3="6ca23b58-4dd7-498a-bde7-82755bca103c" targetNamespace="http://schemas.microsoft.com/office/2006/metadata/properties" ma:root="true" ma:fieldsID="4a9910e008f226e8d94fcf856a7d11d5" ns2:_="" ns3:_="">
    <xsd:import namespace="82498490-4e48-4424-8d93-8e5c3da5b3d9"/>
    <xsd:import namespace="6ca23b58-4dd7-498a-bde7-82755bca10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498490-4e48-4424-8d93-8e5c3da5b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b83f2d1-2194-4fdb-8932-fcef14303ff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a23b58-4dd7-498a-bde7-82755bca103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e7a483d-edd0-4998-8d7b-e86e8b515f99}" ma:internalName="TaxCatchAll" ma:showField="CatchAllData" ma:web="6ca23b58-4dd7-498a-bde7-82755bca1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66165-AEDA-487E-9E2F-F165C7CE726E}">
  <ds:schemaRefs>
    <ds:schemaRef ds:uri="http://schemas.microsoft.com/office/2006/metadata/properties"/>
    <ds:schemaRef ds:uri="http://schemas.microsoft.com/office/infopath/2007/PartnerControls"/>
    <ds:schemaRef ds:uri="e4a30219-bd88-4c95-bc84-cdd69a1ce4a3"/>
    <ds:schemaRef ds:uri="6f357ca3-6350-4b8c-a8bf-4806d19de9ba"/>
    <ds:schemaRef ds:uri="6ca23b58-4dd7-498a-bde7-82755bca103c"/>
    <ds:schemaRef ds:uri="82498490-4e48-4424-8d93-8e5c3da5b3d9"/>
  </ds:schemaRefs>
</ds:datastoreItem>
</file>

<file path=customXml/itemProps2.xml><?xml version="1.0" encoding="utf-8"?>
<ds:datastoreItem xmlns:ds="http://schemas.openxmlformats.org/officeDocument/2006/customXml" ds:itemID="{0E16F213-AFE9-4B17-9DE7-9EC5B738F766}">
  <ds:schemaRefs>
    <ds:schemaRef ds:uri="http://schemas.microsoft.com/sharepoint/v3/contenttype/forms"/>
  </ds:schemaRefs>
</ds:datastoreItem>
</file>

<file path=customXml/itemProps3.xml><?xml version="1.0" encoding="utf-8"?>
<ds:datastoreItem xmlns:ds="http://schemas.openxmlformats.org/officeDocument/2006/customXml" ds:itemID="{D1E502FE-BCD6-4A17-A3C0-5653CECC4C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Guidance Note</vt:lpstr>
      <vt:lpstr>1. Summary</vt:lpstr>
      <vt:lpstr>2. Funding</vt:lpstr>
      <vt:lpstr>2. Activity</vt:lpstr>
      <vt:lpstr>3. Appeal Reach per Milestones</vt:lpstr>
      <vt:lpstr>4.  Appeal Reach per Member</vt:lpstr>
      <vt:lpstr>Sheet1</vt:lpstr>
      <vt:lpstr>5. Appeal Reach per Sector</vt:lpstr>
      <vt:lpstr>Fields</vt:lpstr>
      <vt:lpstr>'1. Summary'!Print_Titles</vt:lpstr>
      <vt:lpstr>'2. Activity'!Print_Titles</vt:lpstr>
      <vt:lpstr>'2. Funding'!Print_Titles</vt:lpstr>
      <vt:lpstr>'3. Appeal Reach per Milestones'!Print_Titles</vt:lpstr>
      <vt:lpstr>'5. Appeal Reach per Sector'!Print_Titles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Cyra Bullecer</dc:creator>
  <cp:keywords/>
  <dc:description/>
  <cp:lastModifiedBy>Cyra Bullecer</cp:lastModifiedBy>
  <cp:revision/>
  <dcterms:created xsi:type="dcterms:W3CDTF">2019-10-07T07:54:39Z</dcterms:created>
  <dcterms:modified xsi:type="dcterms:W3CDTF">2025-05-21T10:21:18Z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0x010100288DC19FE9A2DB449B1D2C9FB8EA7A77</vt:lpwstr>
  </property>
  <property fmtid="{D5CDD505-2E9C-101B-9397-08002B2CF9AE}" pid="3" name="_dlc_DocIdItemGuid">
    <vt:lpwstr>faf14b59-3d49-4188-8aeb-51c06c7cdc8c</vt:lpwstr>
  </property>
  <property fmtid="{D5CDD505-2E9C-101B-9397-08002B2CF9AE}" pid="4" name="MediaServiceImageTags">
    <vt:lpwstr/>
  </property>
  <property fmtid="{D5CDD505-2E9C-101B-9397-08002B2CF9AE}" pid="5" name="xd_ProgID">
    <vt:lpwstr/>
  </property>
  <property fmtid="{D5CDD505-2E9C-101B-9397-08002B2CF9AE}" pid="6" name="_dlc_DocId">
    <vt:lpwstr>Y5UKHAEMVTUP-1414336597-585072</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dlc_DocIdUrl">
    <vt:lpwstr>https://actalliance530.sharepoint.com/sites/ActAlliance/_layouts/15/DocIdRedir.aspx?ID=Y5UKHAEMVTUP-1414336597-585072, Y5UKHAEMVTUP-1414336597-585072</vt:lpwstr>
  </property>
  <property fmtid="{D5CDD505-2E9C-101B-9397-08002B2CF9AE}" pid="12" name="xd_Signature">
    <vt:bool>false</vt:bool>
  </property>
</Properties>
</file>